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0040" windowHeight="7935" firstSheet="2" activeTab="4"/>
  </bookViews>
  <sheets>
    <sheet name="Income and expenditure" sheetId="1" r:id="rId1"/>
    <sheet name="Balance Sheet" sheetId="2" r:id="rId2"/>
    <sheet name="Balance Sheet 2015" sheetId="5" r:id="rId3"/>
    <sheet name=" 2015 Cash Book" sheetId="6" r:id="rId4"/>
    <sheet name="Income and Expenditure 2015" sheetId="7" r:id="rId5"/>
  </sheets>
  <calcPr calcId="125725"/>
</workbook>
</file>

<file path=xl/calcChain.xml><?xml version="1.0" encoding="utf-8"?>
<calcChain xmlns="http://schemas.openxmlformats.org/spreadsheetml/2006/main">
  <c r="F23" i="7"/>
  <c r="F22"/>
  <c r="F21"/>
  <c r="F20"/>
  <c r="F19"/>
  <c r="F18"/>
  <c r="F17"/>
  <c r="F16"/>
  <c r="F15"/>
  <c r="F14"/>
  <c r="F13"/>
  <c r="F12"/>
  <c r="F11"/>
  <c r="F10"/>
  <c r="F9"/>
  <c r="F8"/>
  <c r="F7"/>
  <c r="F6"/>
  <c r="F5"/>
  <c r="P8"/>
  <c r="P7"/>
  <c r="P6"/>
  <c r="P5"/>
  <c r="P4"/>
  <c r="S8"/>
  <c r="S7"/>
  <c r="S6"/>
  <c r="S5"/>
  <c r="S4"/>
  <c r="H4"/>
  <c r="I4" s="1"/>
  <c r="F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G25"/>
  <c r="F25"/>
  <c r="D25"/>
  <c r="G28" i="5"/>
  <c r="E44" i="6"/>
  <c r="I19" i="5"/>
  <c r="I39"/>
  <c r="I36"/>
  <c r="Q33" i="7"/>
  <c r="S33" s="1"/>
  <c r="O33"/>
  <c r="E25"/>
  <c r="Q25"/>
  <c r="N44" i="6"/>
  <c r="M44"/>
  <c r="F29"/>
  <c r="O28"/>
  <c r="F28"/>
  <c r="O27"/>
  <c r="F27"/>
  <c r="O26"/>
  <c r="F26"/>
  <c r="O25"/>
  <c r="F25"/>
  <c r="O24"/>
  <c r="F24"/>
  <c r="O23"/>
  <c r="F23"/>
  <c r="O22"/>
  <c r="F22"/>
  <c r="O21"/>
  <c r="F21"/>
  <c r="O20"/>
  <c r="F20"/>
  <c r="O19"/>
  <c r="F19"/>
  <c r="O18"/>
  <c r="F18"/>
  <c r="O17"/>
  <c r="F17"/>
  <c r="O16"/>
  <c r="F16"/>
  <c r="O15"/>
  <c r="F15"/>
  <c r="O14"/>
  <c r="F14"/>
  <c r="O13"/>
  <c r="F13"/>
  <c r="O12"/>
  <c r="F12"/>
  <c r="O11"/>
  <c r="F11"/>
  <c r="O10"/>
  <c r="F10"/>
  <c r="O9"/>
  <c r="F9"/>
  <c r="O8"/>
  <c r="F8"/>
  <c r="O7"/>
  <c r="F7"/>
  <c r="O6"/>
  <c r="F6"/>
  <c r="O5"/>
  <c r="F5"/>
  <c r="O4"/>
  <c r="F4"/>
  <c r="D44"/>
  <c r="H41" i="5"/>
  <c r="G41"/>
  <c r="I27"/>
  <c r="G22"/>
  <c r="I21"/>
  <c r="I16"/>
  <c r="H16"/>
  <c r="G16"/>
  <c r="I17" i="2"/>
  <c r="H17"/>
  <c r="G17"/>
  <c r="E55" i="1"/>
  <c r="O53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P4"/>
  <c r="I42" i="2"/>
  <c r="H42"/>
  <c r="G42"/>
  <c r="O44" i="6" l="1"/>
  <c r="E49"/>
  <c r="I41" i="5"/>
  <c r="O25" i="7"/>
  <c r="G35"/>
  <c r="D49" i="6"/>
  <c r="G36" i="7" s="1"/>
  <c r="G38" s="1"/>
  <c r="F44" i="6"/>
  <c r="G32" i="5"/>
  <c r="G44" s="1"/>
  <c r="I21" i="2"/>
  <c r="I28"/>
  <c r="I22"/>
  <c r="G23"/>
  <c r="G29" s="1"/>
  <c r="O31" i="1"/>
  <c r="P31" s="1"/>
  <c r="O7"/>
  <c r="P7" s="1"/>
  <c r="G31"/>
  <c r="G5"/>
  <c r="G4"/>
  <c r="E40"/>
  <c r="G40" s="1"/>
  <c r="F7"/>
  <c r="G7" s="1"/>
  <c r="I25" i="7" l="1"/>
  <c r="H25"/>
  <c r="F49" i="6"/>
  <c r="H20" i="5"/>
  <c r="H22" s="1"/>
  <c r="H28" s="1"/>
  <c r="H36" i="7"/>
  <c r="E35"/>
  <c r="N25"/>
  <c r="D35" s="1"/>
  <c r="F46" i="1"/>
  <c r="E46"/>
  <c r="E49" s="1"/>
  <c r="O46"/>
  <c r="P46" s="1"/>
  <c r="I23" i="2"/>
  <c r="G33"/>
  <c r="G45" s="1"/>
  <c r="H23"/>
  <c r="H29" s="1"/>
  <c r="H33" s="1"/>
  <c r="H45" s="1"/>
  <c r="G46" i="1"/>
  <c r="H38" i="7" l="1"/>
  <c r="I20" i="5"/>
  <c r="I22" s="1"/>
  <c r="P25" i="7"/>
  <c r="F35" s="1"/>
  <c r="H32" i="5"/>
  <c r="H44" s="1"/>
  <c r="I28"/>
  <c r="I32" s="1"/>
  <c r="I44" s="1"/>
  <c r="G49" i="1"/>
  <c r="F49"/>
  <c r="I29" i="2"/>
  <c r="I33" s="1"/>
  <c r="I45" s="1"/>
  <c r="S25" i="7" l="1"/>
  <c r="F55" i="1"/>
  <c r="G55" s="1"/>
  <c r="R25" i="7"/>
  <c r="H35"/>
  <c r="I35" s="1"/>
  <c r="K38" l="1"/>
</calcChain>
</file>

<file path=xl/sharedStrings.xml><?xml version="1.0" encoding="utf-8"?>
<sst xmlns="http://schemas.openxmlformats.org/spreadsheetml/2006/main" count="167" uniqueCount="85">
  <si>
    <t>Aireborough Neighbourhood Network</t>
  </si>
  <si>
    <t>Income</t>
  </si>
  <si>
    <t>Collection from events 2012</t>
  </si>
  <si>
    <t>Closing Balance 2012</t>
  </si>
  <si>
    <t>Total Income</t>
  </si>
  <si>
    <t>Restricted Funds</t>
  </si>
  <si>
    <t>Unrestricted Funds</t>
  </si>
  <si>
    <t>Community Development Foundation</t>
  </si>
  <si>
    <t>Expenditure</t>
  </si>
  <si>
    <t>Website</t>
  </si>
  <si>
    <t>Date</t>
  </si>
  <si>
    <t xml:space="preserve">Guiseley and Rawdon well being grant </t>
  </si>
  <si>
    <t>Area Grant</t>
  </si>
  <si>
    <t>Folio</t>
  </si>
  <si>
    <t>Description</t>
  </si>
  <si>
    <t xml:space="preserve">                            Help with evidence base</t>
  </si>
  <si>
    <t xml:space="preserve">                            Less monies held back</t>
  </si>
  <si>
    <t>Refreshments Cllr meeting</t>
  </si>
  <si>
    <t>Smallprint printing</t>
  </si>
  <si>
    <t>Ink Cartridge</t>
  </si>
  <si>
    <t>Poster</t>
  </si>
  <si>
    <t>Smallprint printing poster</t>
  </si>
  <si>
    <t>Materials for pop up exhibition</t>
  </si>
  <si>
    <t>Training meeting CABE J Kirkby</t>
  </si>
  <si>
    <t>Stickers for prizes</t>
  </si>
  <si>
    <t>Refreshments Training event</t>
  </si>
  <si>
    <t>Guide Hut Training meeting</t>
  </si>
  <si>
    <t>DCLG Meeting London J Kirkby</t>
  </si>
  <si>
    <t>Train fare Guiseley to Leeds J Kirkby</t>
  </si>
  <si>
    <t>Meals J Kirkby</t>
  </si>
  <si>
    <t>Cllr meeting Leeds J Kirkby</t>
  </si>
  <si>
    <t>Stationery workshop J Kirkby</t>
  </si>
  <si>
    <t>Methodist Hall workshop</t>
  </si>
  <si>
    <t>ANF Room Hire New Life Community Church</t>
  </si>
  <si>
    <t>ANF  Survey forms</t>
  </si>
  <si>
    <t>Payments outstanding</t>
  </si>
  <si>
    <t>Camera Club</t>
  </si>
  <si>
    <t>Balance at Banks</t>
  </si>
  <si>
    <t>Total</t>
  </si>
  <si>
    <t>GBP</t>
  </si>
  <si>
    <t>Fixed Assets</t>
  </si>
  <si>
    <t>Less Depreciation</t>
  </si>
  <si>
    <t>Total Fixed Assets</t>
  </si>
  <si>
    <t>Current Assets</t>
  </si>
  <si>
    <t>Cash in Hand</t>
  </si>
  <si>
    <t>Total Current Assets</t>
  </si>
  <si>
    <t>Represented by:</t>
  </si>
  <si>
    <t>Income Surplus Brought Forward</t>
  </si>
  <si>
    <t>Income Surplus for Period</t>
  </si>
  <si>
    <t>Less current Assets/Accruals</t>
  </si>
  <si>
    <t xml:space="preserve">Net Assets </t>
  </si>
  <si>
    <t>Balance Sheet as at 31st August 2014</t>
  </si>
  <si>
    <t>Cash at Savings Bank</t>
  </si>
  <si>
    <t>Cash at Yorkshire Bank</t>
  </si>
  <si>
    <t>Current Liabilities</t>
  </si>
  <si>
    <t>Balance of Funds</t>
  </si>
  <si>
    <t>Total Liabilities</t>
  </si>
  <si>
    <t>Total Expenditure</t>
  </si>
  <si>
    <t>Total 2012</t>
  </si>
  <si>
    <t>Total 2013</t>
  </si>
  <si>
    <t>Surplus  August 2014</t>
  </si>
  <si>
    <t>Aireborough Neighbourhood Network -Income and Expenditure to 31st August 2014</t>
  </si>
  <si>
    <t>Bank</t>
  </si>
  <si>
    <t>Aireborough Neighbourhood Network -Cash Book to March 2015</t>
  </si>
  <si>
    <t>Balance at Bank</t>
  </si>
  <si>
    <t>Balance Sheet as at 31st March 2015</t>
  </si>
  <si>
    <t>Watson Batty</t>
  </si>
  <si>
    <t>Guiseley Theatre</t>
  </si>
  <si>
    <t>Cash</t>
  </si>
  <si>
    <t xml:space="preserve">Total </t>
  </si>
  <si>
    <t>Totals per bank</t>
  </si>
  <si>
    <t>Total Cash</t>
  </si>
  <si>
    <t>Brought forward</t>
  </si>
  <si>
    <t>Local Giving</t>
  </si>
  <si>
    <t>Leeds Community Foundation Comic Relief</t>
  </si>
  <si>
    <t>Guiseley Theatre Festival costs</t>
  </si>
  <si>
    <t>Watsin Batty - professional costs</t>
  </si>
  <si>
    <t>Guiseley Methodist - Meetings</t>
  </si>
  <si>
    <t>Voluntary Action Leeds - Membership</t>
  </si>
  <si>
    <t>Balance Brought Forward</t>
  </si>
  <si>
    <t>Local Giving.com</t>
  </si>
  <si>
    <t>LCF Comic Relief</t>
  </si>
  <si>
    <t>Surplus 17th June 2015</t>
  </si>
  <si>
    <t>Aireborough Neighbourhood Network -Income and Expenditure to 17th June 2015</t>
  </si>
  <si>
    <t>Surplus</t>
  </si>
</sst>
</file>

<file path=xl/styles.xml><?xml version="1.0" encoding="utf-8"?>
<styleSheet xmlns="http://schemas.openxmlformats.org/spreadsheetml/2006/main">
  <numFmts count="2">
    <numFmt numFmtId="44" formatCode="_-&quot;£&quot;* #,##0.00_-;\-&quot;£&quot;* #,##0.00_-;_-&quot;£&quot;* &quot;-&quot;??_-;_-@_-"/>
    <numFmt numFmtId="164" formatCode="0.00_ ;[Red]\-0.00\ 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20"/>
      <color rgb="FF000000"/>
      <name val="Calibri"/>
      <family val="2"/>
    </font>
    <font>
      <u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u/>
      <sz val="14"/>
      <color rgb="FF000000"/>
      <name val="Calibri"/>
      <family val="2"/>
    </font>
    <font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0"/>
      <name val="Arial"/>
      <family val="2"/>
    </font>
    <font>
      <b/>
      <u/>
      <sz val="14"/>
      <color theme="1"/>
      <name val="Calibri"/>
      <family val="2"/>
      <scheme val="minor"/>
    </font>
    <font>
      <u/>
      <sz val="14"/>
      <color rgb="FF000000"/>
      <name val="Calibri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92D050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115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2" fontId="0" fillId="0" borderId="0" xfId="0" applyNumberFormat="1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2" borderId="10" xfId="2" applyBorder="1" applyAlignment="1">
      <alignment horizontal="center"/>
    </xf>
    <xf numFmtId="0" fontId="9" fillId="0" borderId="5" xfId="0" applyFont="1" applyBorder="1"/>
    <xf numFmtId="0" fontId="9" fillId="0" borderId="0" xfId="0" applyFont="1" applyBorder="1"/>
    <xf numFmtId="0" fontId="0" fillId="0" borderId="10" xfId="0" applyBorder="1"/>
    <xf numFmtId="0" fontId="10" fillId="0" borderId="5" xfId="0" applyFont="1" applyBorder="1"/>
    <xf numFmtId="0" fontId="11" fillId="0" borderId="0" xfId="0" applyFont="1" applyBorder="1"/>
    <xf numFmtId="2" fontId="0" fillId="0" borderId="12" xfId="1" applyNumberFormat="1" applyFont="1" applyBorder="1"/>
    <xf numFmtId="2" fontId="0" fillId="0" borderId="12" xfId="0" applyNumberFormat="1" applyBorder="1"/>
    <xf numFmtId="0" fontId="12" fillId="0" borderId="5" xfId="0" applyFont="1" applyBorder="1"/>
    <xf numFmtId="2" fontId="0" fillId="0" borderId="13" xfId="0" applyNumberFormat="1" applyBorder="1"/>
    <xf numFmtId="0" fontId="13" fillId="0" borderId="0" xfId="0" applyFont="1" applyBorder="1"/>
    <xf numFmtId="2" fontId="12" fillId="0" borderId="0" xfId="0" applyNumberFormat="1" applyFont="1" applyBorder="1"/>
    <xf numFmtId="2" fontId="0" fillId="0" borderId="10" xfId="0" applyNumberFormat="1" applyBorder="1"/>
    <xf numFmtId="0" fontId="12" fillId="0" borderId="0" xfId="0" applyFont="1" applyBorder="1"/>
    <xf numFmtId="0" fontId="10" fillId="0" borderId="0" xfId="0" applyFont="1" applyBorder="1"/>
    <xf numFmtId="0" fontId="3" fillId="0" borderId="0" xfId="0" applyFont="1" applyBorder="1"/>
    <xf numFmtId="0" fontId="3" fillId="0" borderId="5" xfId="0" applyFont="1" applyBorder="1"/>
    <xf numFmtId="0" fontId="14" fillId="0" borderId="5" xfId="0" applyFont="1" applyBorder="1"/>
    <xf numFmtId="44" fontId="0" fillId="0" borderId="0" xfId="1" applyFont="1" applyBorder="1"/>
    <xf numFmtId="2" fontId="0" fillId="0" borderId="10" xfId="1" applyNumberFormat="1" applyFont="1" applyBorder="1"/>
    <xf numFmtId="0" fontId="15" fillId="0" borderId="0" xfId="0" applyFont="1" applyBorder="1"/>
    <xf numFmtId="2" fontId="1" fillId="0" borderId="14" xfId="1" applyNumberFormat="1" applyFont="1" applyBorder="1"/>
    <xf numFmtId="38" fontId="16" fillId="0" borderId="0" xfId="0" applyNumberFormat="1" applyFont="1" applyFill="1" applyProtection="1"/>
    <xf numFmtId="38" fontId="17" fillId="0" borderId="0" xfId="0" applyNumberFormat="1" applyFont="1" applyFill="1" applyProtection="1"/>
    <xf numFmtId="38" fontId="18" fillId="0" borderId="0" xfId="0" applyNumberFormat="1" applyFont="1" applyFill="1" applyProtection="1"/>
    <xf numFmtId="38" fontId="13" fillId="0" borderId="0" xfId="0" applyNumberFormat="1" applyFont="1" applyFill="1" applyProtection="1"/>
    <xf numFmtId="2" fontId="0" fillId="0" borderId="10" xfId="0" applyNumberFormat="1" applyFill="1" applyBorder="1"/>
    <xf numFmtId="0" fontId="2" fillId="2" borderId="10" xfId="2" applyBorder="1" applyAlignment="1">
      <alignment horizontal="left"/>
    </xf>
    <xf numFmtId="0" fontId="0" fillId="3" borderId="13" xfId="0" applyFill="1" applyBorder="1" applyAlignment="1">
      <alignment horizontal="center"/>
    </xf>
    <xf numFmtId="0" fontId="0" fillId="0" borderId="15" xfId="0" applyBorder="1"/>
    <xf numFmtId="0" fontId="0" fillId="0" borderId="16" xfId="0" applyBorder="1"/>
    <xf numFmtId="2" fontId="0" fillId="0" borderId="14" xfId="1" applyNumberFormat="1" applyFont="1" applyBorder="1"/>
    <xf numFmtId="0" fontId="0" fillId="0" borderId="12" xfId="0" applyBorder="1"/>
    <xf numFmtId="2" fontId="3" fillId="0" borderId="14" xfId="0" applyNumberFormat="1" applyFont="1" applyBorder="1"/>
    <xf numFmtId="0" fontId="0" fillId="0" borderId="13" xfId="0" applyBorder="1"/>
    <xf numFmtId="0" fontId="0" fillId="0" borderId="17" xfId="0" applyBorder="1"/>
    <xf numFmtId="0" fontId="0" fillId="0" borderId="18" xfId="0" applyBorder="1"/>
    <xf numFmtId="2" fontId="5" fillId="0" borderId="17" xfId="0" applyNumberFormat="1" applyFont="1" applyBorder="1"/>
    <xf numFmtId="0" fontId="3" fillId="0" borderId="10" xfId="0" applyFont="1" applyBorder="1" applyAlignment="1">
      <alignment horizontal="center" wrapText="1"/>
    </xf>
    <xf numFmtId="0" fontId="0" fillId="0" borderId="10" xfId="0" applyBorder="1" applyAlignment="1">
      <alignment horizontal="center"/>
    </xf>
    <xf numFmtId="17" fontId="0" fillId="0" borderId="10" xfId="0" applyNumberFormat="1" applyBorder="1"/>
    <xf numFmtId="0" fontId="4" fillId="0" borderId="10" xfId="0" applyFont="1" applyBorder="1"/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0" fontId="0" fillId="0" borderId="10" xfId="0" applyBorder="1" applyAlignment="1">
      <alignment horizontal="center" wrapText="1"/>
    </xf>
    <xf numFmtId="14" fontId="0" fillId="0" borderId="10" xfId="0" applyNumberFormat="1" applyBorder="1"/>
    <xf numFmtId="0" fontId="0" fillId="0" borderId="14" xfId="0" applyBorder="1"/>
    <xf numFmtId="2" fontId="0" fillId="0" borderId="14" xfId="0" applyNumberFormat="1" applyBorder="1"/>
    <xf numFmtId="2" fontId="0" fillId="0" borderId="17" xfId="0" applyNumberFormat="1" applyBorder="1"/>
    <xf numFmtId="2" fontId="3" fillId="0" borderId="17" xfId="0" applyNumberFormat="1" applyFont="1" applyBorder="1"/>
    <xf numFmtId="0" fontId="0" fillId="0" borderId="11" xfId="0" applyBorder="1"/>
    <xf numFmtId="0" fontId="4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 wrapText="1"/>
    </xf>
    <xf numFmtId="2" fontId="0" fillId="0" borderId="11" xfId="0" applyNumberFormat="1" applyBorder="1"/>
    <xf numFmtId="0" fontId="4" fillId="0" borderId="14" xfId="0" applyFont="1" applyBorder="1"/>
    <xf numFmtId="0" fontId="3" fillId="0" borderId="17" xfId="0" applyFont="1" applyBorder="1"/>
    <xf numFmtId="0" fontId="3" fillId="0" borderId="19" xfId="0" applyFont="1" applyBorder="1"/>
    <xf numFmtId="0" fontId="3" fillId="0" borderId="14" xfId="0" applyFont="1" applyBorder="1"/>
    <xf numFmtId="164" fontId="0" fillId="0" borderId="10" xfId="0" applyNumberFormat="1" applyBorder="1"/>
    <xf numFmtId="0" fontId="14" fillId="0" borderId="0" xfId="0" applyFont="1" applyAlignment="1">
      <alignment horizontal="center"/>
    </xf>
    <xf numFmtId="17" fontId="0" fillId="0" borderId="14" xfId="0" applyNumberFormat="1" applyBorder="1"/>
    <xf numFmtId="2" fontId="5" fillId="0" borderId="14" xfId="0" applyNumberFormat="1" applyFont="1" applyBorder="1"/>
    <xf numFmtId="0" fontId="0" fillId="0" borderId="0" xfId="0" applyBorder="1" applyAlignment="1">
      <alignment horizontal="center"/>
    </xf>
    <xf numFmtId="0" fontId="19" fillId="0" borderId="5" xfId="0" applyFont="1" applyBorder="1"/>
    <xf numFmtId="0" fontId="0" fillId="0" borderId="20" xfId="0" applyBorder="1"/>
    <xf numFmtId="0" fontId="20" fillId="0" borderId="5" xfId="0" applyFont="1" applyBorder="1"/>
    <xf numFmtId="14" fontId="0" fillId="0" borderId="13" xfId="0" applyNumberFormat="1" applyBorder="1"/>
    <xf numFmtId="14" fontId="22" fillId="0" borderId="10" xfId="0" applyNumberFormat="1" applyFont="1" applyBorder="1"/>
    <xf numFmtId="0" fontId="22" fillId="0" borderId="10" xfId="0" applyFont="1" applyBorder="1"/>
    <xf numFmtId="2" fontId="22" fillId="0" borderId="10" xfId="0" applyNumberFormat="1" applyFont="1" applyBorder="1"/>
    <xf numFmtId="14" fontId="22" fillId="0" borderId="13" xfId="0" applyNumberFormat="1" applyFont="1" applyBorder="1"/>
    <xf numFmtId="0" fontId="22" fillId="0" borderId="13" xfId="0" applyFont="1" applyBorder="1"/>
    <xf numFmtId="2" fontId="22" fillId="0" borderId="13" xfId="0" applyNumberFormat="1" applyFont="1" applyBorder="1"/>
    <xf numFmtId="2" fontId="0" fillId="0" borderId="0" xfId="0" applyNumberFormat="1"/>
    <xf numFmtId="0" fontId="0" fillId="0" borderId="10" xfId="0" applyBorder="1" applyAlignment="1">
      <alignment wrapText="1"/>
    </xf>
    <xf numFmtId="0" fontId="3" fillId="0" borderId="10" xfId="0" applyFont="1" applyBorder="1" applyAlignment="1">
      <alignment wrapText="1"/>
    </xf>
    <xf numFmtId="2" fontId="0" fillId="0" borderId="10" xfId="0" applyNumberFormat="1" applyBorder="1" applyAlignment="1">
      <alignment horizontal="center"/>
    </xf>
    <xf numFmtId="2" fontId="0" fillId="0" borderId="18" xfId="0" applyNumberFormat="1" applyBorder="1"/>
    <xf numFmtId="2" fontId="0" fillId="0" borderId="10" xfId="0" applyNumberFormat="1" applyBorder="1" applyAlignment="1">
      <alignment horizontal="right"/>
    </xf>
    <xf numFmtId="0" fontId="0" fillId="0" borderId="21" xfId="0" applyBorder="1"/>
    <xf numFmtId="0" fontId="3" fillId="0" borderId="21" xfId="0" applyFont="1" applyBorder="1"/>
    <xf numFmtId="2" fontId="5" fillId="0" borderId="21" xfId="0" applyNumberFormat="1" applyFont="1" applyBorder="1"/>
    <xf numFmtId="2" fontId="0" fillId="0" borderId="15" xfId="0" applyNumberFormat="1" applyBorder="1"/>
    <xf numFmtId="2" fontId="3" fillId="0" borderId="19" xfId="0" applyNumberFormat="1" applyFont="1" applyBorder="1"/>
    <xf numFmtId="0" fontId="22" fillId="0" borderId="10" xfId="0" applyFont="1" applyBorder="1" applyAlignment="1">
      <alignment wrapText="1"/>
    </xf>
    <xf numFmtId="14" fontId="0" fillId="0" borderId="0" xfId="0" applyNumberFormat="1"/>
    <xf numFmtId="14" fontId="0" fillId="0" borderId="12" xfId="0" applyNumberFormat="1" applyBorder="1"/>
    <xf numFmtId="0" fontId="21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22" fillId="0" borderId="13" xfId="0" applyFont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4" fillId="0" borderId="14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1" xfId="0" applyFont="1" applyBorder="1"/>
    <xf numFmtId="2" fontId="3" fillId="0" borderId="1" xfId="0" applyNumberFormat="1" applyFont="1" applyBorder="1"/>
  </cellXfs>
  <cellStyles count="3">
    <cellStyle name="Currency" xfId="1" builtinId="4"/>
    <cellStyle name="Good" xfId="2" builtinId="26"/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Q56"/>
  <sheetViews>
    <sheetView topLeftCell="C1" workbookViewId="0">
      <selection activeCell="B1" sqref="B1:P55"/>
    </sheetView>
  </sheetViews>
  <sheetFormatPr defaultRowHeight="15"/>
  <cols>
    <col min="3" max="3" width="36.5703125" customWidth="1"/>
    <col min="4" max="4" width="9.5703125" customWidth="1"/>
    <col min="5" max="5" width="10.7109375" customWidth="1"/>
    <col min="6" max="6" width="13.5703125" customWidth="1"/>
    <col min="8" max="8" width="3.28515625" customWidth="1"/>
    <col min="9" max="9" width="10.7109375" bestFit="1" customWidth="1"/>
    <col min="10" max="10" width="39.5703125" customWidth="1"/>
    <col min="11" max="11" width="3.140625" customWidth="1"/>
    <col min="12" max="12" width="9.140625" customWidth="1"/>
    <col min="13" max="13" width="2.140625" customWidth="1"/>
    <col min="14" max="14" width="11.85546875" customWidth="1"/>
    <col min="15" max="15" width="13.28515625" customWidth="1"/>
    <col min="16" max="16" width="10.140625" customWidth="1"/>
  </cols>
  <sheetData>
    <row r="1" spans="2:16" ht="26.25">
      <c r="B1" s="97" t="s">
        <v>61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</row>
    <row r="2" spans="2:16" ht="18.75">
      <c r="C2" s="69" t="s">
        <v>1</v>
      </c>
      <c r="J2" s="69" t="s">
        <v>8</v>
      </c>
    </row>
    <row r="3" spans="2:16" ht="30">
      <c r="B3" s="61" t="s">
        <v>10</v>
      </c>
      <c r="C3" s="53" t="s">
        <v>14</v>
      </c>
      <c r="D3" s="13"/>
      <c r="E3" s="48" t="s">
        <v>5</v>
      </c>
      <c r="F3" s="48" t="s">
        <v>6</v>
      </c>
      <c r="G3" s="48" t="s">
        <v>4</v>
      </c>
      <c r="I3" s="62" t="s">
        <v>10</v>
      </c>
      <c r="J3" s="54" t="s">
        <v>14</v>
      </c>
      <c r="L3" s="53" t="s">
        <v>13</v>
      </c>
      <c r="M3" s="13"/>
      <c r="N3" s="48" t="s">
        <v>5</v>
      </c>
      <c r="O3" s="48" t="s">
        <v>6</v>
      </c>
      <c r="P3" s="48" t="s">
        <v>4</v>
      </c>
    </row>
    <row r="4" spans="2:16">
      <c r="B4" s="50">
        <v>41183</v>
      </c>
      <c r="C4" s="13" t="s">
        <v>11</v>
      </c>
      <c r="D4" s="13"/>
      <c r="E4" s="13"/>
      <c r="F4" s="22">
        <v>468</v>
      </c>
      <c r="G4" s="22">
        <f>+F4+E4</f>
        <v>468</v>
      </c>
      <c r="I4" s="55">
        <v>41193</v>
      </c>
      <c r="J4" s="13" t="s">
        <v>9</v>
      </c>
      <c r="L4" s="49">
        <v>1</v>
      </c>
      <c r="M4" s="13"/>
      <c r="N4" s="13"/>
      <c r="O4" s="13">
        <v>9.5399999999999991</v>
      </c>
      <c r="P4" s="22">
        <f>+O4+N4</f>
        <v>9.5399999999999991</v>
      </c>
    </row>
    <row r="5" spans="2:16">
      <c r="B5" s="13">
        <v>2012</v>
      </c>
      <c r="C5" s="13" t="s">
        <v>2</v>
      </c>
      <c r="D5" s="13"/>
      <c r="E5" s="13"/>
      <c r="F5" s="22">
        <v>100</v>
      </c>
      <c r="G5" s="22">
        <f t="shared" ref="G5:G7" si="0">+F5+E5</f>
        <v>100</v>
      </c>
      <c r="I5" s="13"/>
      <c r="J5" s="13"/>
      <c r="L5" s="13"/>
      <c r="M5" s="13"/>
      <c r="N5" s="13"/>
      <c r="O5" s="13"/>
      <c r="P5" s="22"/>
    </row>
    <row r="6" spans="2:16" ht="15.75" thickBot="1">
      <c r="B6" s="42"/>
      <c r="C6" s="42"/>
      <c r="D6" s="42"/>
      <c r="E6" s="42"/>
      <c r="F6" s="42"/>
      <c r="G6" s="42"/>
      <c r="I6" s="13"/>
      <c r="J6" s="13"/>
      <c r="L6" s="13"/>
      <c r="M6" s="13"/>
      <c r="N6" s="42"/>
      <c r="O6" s="42"/>
      <c r="P6" s="17"/>
    </row>
    <row r="7" spans="2:16" ht="16.5" thickTop="1" thickBot="1">
      <c r="B7" s="56"/>
      <c r="C7" s="56" t="s">
        <v>3</v>
      </c>
      <c r="D7" s="56"/>
      <c r="E7" s="56"/>
      <c r="F7" s="57">
        <f>SUM(F4:F6)</f>
        <v>568</v>
      </c>
      <c r="G7" s="57">
        <f t="shared" si="0"/>
        <v>568</v>
      </c>
      <c r="I7" s="13"/>
      <c r="J7" s="13" t="s">
        <v>58</v>
      </c>
      <c r="L7" s="13"/>
      <c r="M7" s="13"/>
      <c r="N7" s="56"/>
      <c r="O7" s="56">
        <f>SUM(O4:O6)</f>
        <v>9.5399999999999991</v>
      </c>
      <c r="P7" s="57">
        <f t="shared" ref="P7:P46" si="1">+O7+N7</f>
        <v>9.5399999999999991</v>
      </c>
    </row>
    <row r="8" spans="2:16" ht="15.75" thickTop="1">
      <c r="B8" s="44"/>
      <c r="C8" s="44"/>
      <c r="D8" s="44"/>
      <c r="E8" s="44"/>
      <c r="F8" s="19"/>
      <c r="G8" s="19"/>
      <c r="I8" s="13"/>
      <c r="J8" s="13"/>
      <c r="L8" s="13"/>
      <c r="M8" s="13"/>
      <c r="N8" s="44"/>
      <c r="O8" s="44"/>
      <c r="P8" s="19"/>
    </row>
    <row r="9" spans="2:16">
      <c r="B9" s="13"/>
      <c r="C9" s="13"/>
      <c r="D9" s="13"/>
      <c r="E9" s="13"/>
      <c r="F9" s="22"/>
      <c r="G9" s="22"/>
      <c r="I9" s="55">
        <v>41313</v>
      </c>
      <c r="J9" s="13" t="s">
        <v>17</v>
      </c>
      <c r="L9" s="49">
        <v>2</v>
      </c>
      <c r="M9" s="13"/>
      <c r="N9" s="13"/>
      <c r="O9" s="22">
        <v>5.8</v>
      </c>
      <c r="P9" s="22">
        <f t="shared" si="1"/>
        <v>5.8</v>
      </c>
    </row>
    <row r="10" spans="2:16">
      <c r="B10" s="13"/>
      <c r="C10" s="13"/>
      <c r="D10" s="13"/>
      <c r="E10" s="13"/>
      <c r="F10" s="22"/>
      <c r="G10" s="22"/>
      <c r="I10" s="55">
        <v>41319</v>
      </c>
      <c r="J10" s="13" t="s">
        <v>18</v>
      </c>
      <c r="L10" s="49">
        <v>3</v>
      </c>
      <c r="M10" s="13"/>
      <c r="N10" s="13"/>
      <c r="O10" s="22">
        <v>10</v>
      </c>
      <c r="P10" s="22">
        <f t="shared" si="1"/>
        <v>10</v>
      </c>
    </row>
    <row r="11" spans="2:16">
      <c r="B11" s="13"/>
      <c r="C11" s="13"/>
      <c r="D11" s="13"/>
      <c r="E11" s="13"/>
      <c r="F11" s="22"/>
      <c r="G11" s="22"/>
      <c r="I11" s="55">
        <v>41326</v>
      </c>
      <c r="J11" s="13" t="s">
        <v>19</v>
      </c>
      <c r="L11" s="49">
        <v>4</v>
      </c>
      <c r="M11" s="13"/>
      <c r="N11" s="13"/>
      <c r="O11" s="22">
        <v>29</v>
      </c>
      <c r="P11" s="22">
        <f t="shared" si="1"/>
        <v>29</v>
      </c>
    </row>
    <row r="12" spans="2:16">
      <c r="B12" s="13"/>
      <c r="C12" s="13"/>
      <c r="D12" s="13"/>
      <c r="E12" s="13"/>
      <c r="F12" s="22"/>
      <c r="G12" s="22"/>
      <c r="I12" s="13"/>
      <c r="J12" s="13"/>
      <c r="L12" s="13"/>
      <c r="M12" s="13"/>
      <c r="N12" s="13"/>
      <c r="O12" s="13"/>
      <c r="P12" s="22">
        <f t="shared" si="1"/>
        <v>0</v>
      </c>
    </row>
    <row r="13" spans="2:16">
      <c r="B13" s="13"/>
      <c r="C13" s="13"/>
      <c r="D13" s="13"/>
      <c r="E13" s="13"/>
      <c r="F13" s="22"/>
      <c r="G13" s="22"/>
      <c r="I13" s="55">
        <v>41326</v>
      </c>
      <c r="J13" s="13" t="s">
        <v>21</v>
      </c>
      <c r="L13" s="49">
        <v>5</v>
      </c>
      <c r="M13" s="13"/>
      <c r="N13" s="13"/>
      <c r="O13" s="36">
        <v>5</v>
      </c>
      <c r="P13" s="22">
        <f t="shared" si="1"/>
        <v>5</v>
      </c>
    </row>
    <row r="14" spans="2:16">
      <c r="B14" s="13"/>
      <c r="C14" s="13"/>
      <c r="D14" s="13"/>
      <c r="E14" s="13"/>
      <c r="F14" s="22"/>
      <c r="G14" s="22"/>
      <c r="I14" s="13"/>
      <c r="J14" s="13"/>
      <c r="L14" s="13"/>
      <c r="M14" s="13"/>
      <c r="N14" s="13"/>
      <c r="O14" s="13"/>
      <c r="P14" s="22">
        <f t="shared" si="1"/>
        <v>0</v>
      </c>
    </row>
    <row r="15" spans="2:16">
      <c r="B15" s="13"/>
      <c r="C15" s="13"/>
      <c r="D15" s="13"/>
      <c r="E15" s="13"/>
      <c r="F15" s="22"/>
      <c r="G15" s="22"/>
      <c r="I15" s="55">
        <v>41328</v>
      </c>
      <c r="J15" s="13" t="s">
        <v>22</v>
      </c>
      <c r="L15" s="49">
        <v>6</v>
      </c>
      <c r="M15" s="13"/>
      <c r="N15" s="13"/>
      <c r="O15" s="36">
        <v>7.35</v>
      </c>
      <c r="P15" s="22">
        <f t="shared" si="1"/>
        <v>7.35</v>
      </c>
    </row>
    <row r="16" spans="2:16">
      <c r="B16" s="13"/>
      <c r="C16" s="13"/>
      <c r="D16" s="13"/>
      <c r="E16" s="13"/>
      <c r="F16" s="22"/>
      <c r="G16" s="22"/>
      <c r="I16" s="55">
        <v>41346</v>
      </c>
      <c r="J16" s="13" t="s">
        <v>23</v>
      </c>
      <c r="L16" s="49">
        <v>7</v>
      </c>
      <c r="M16" s="13"/>
      <c r="N16" s="13"/>
      <c r="O16" s="36">
        <v>5.7</v>
      </c>
      <c r="P16" s="22">
        <f t="shared" si="1"/>
        <v>5.7</v>
      </c>
    </row>
    <row r="17" spans="2:16">
      <c r="B17" s="13"/>
      <c r="C17" s="13"/>
      <c r="D17" s="13"/>
      <c r="E17" s="13"/>
      <c r="F17" s="22"/>
      <c r="G17" s="22"/>
      <c r="I17" s="55">
        <v>41343</v>
      </c>
      <c r="J17" s="13" t="s">
        <v>24</v>
      </c>
      <c r="L17" s="49">
        <v>8</v>
      </c>
      <c r="M17" s="13"/>
      <c r="N17" s="13"/>
      <c r="O17" s="36">
        <v>4.5</v>
      </c>
      <c r="P17" s="22">
        <f t="shared" si="1"/>
        <v>4.5</v>
      </c>
    </row>
    <row r="18" spans="2:16">
      <c r="B18" s="13"/>
      <c r="C18" s="13"/>
      <c r="D18" s="13"/>
      <c r="E18" s="13"/>
      <c r="F18" s="22"/>
      <c r="G18" s="22"/>
      <c r="I18" s="55">
        <v>41358</v>
      </c>
      <c r="J18" s="13" t="s">
        <v>25</v>
      </c>
      <c r="L18" s="49">
        <v>9</v>
      </c>
      <c r="M18" s="13"/>
      <c r="N18" s="13"/>
      <c r="O18" s="36">
        <v>6.17</v>
      </c>
      <c r="P18" s="22">
        <f t="shared" si="1"/>
        <v>6.17</v>
      </c>
    </row>
    <row r="19" spans="2:16">
      <c r="B19" s="13"/>
      <c r="C19" s="13"/>
      <c r="D19" s="13"/>
      <c r="E19" s="13"/>
      <c r="F19" s="22"/>
      <c r="G19" s="22"/>
      <c r="I19" s="55">
        <v>41358</v>
      </c>
      <c r="J19" s="13" t="s">
        <v>25</v>
      </c>
      <c r="L19" s="49">
        <v>10</v>
      </c>
      <c r="M19" s="13"/>
      <c r="N19" s="13"/>
      <c r="O19" s="36">
        <v>15.12</v>
      </c>
      <c r="P19" s="22">
        <f t="shared" si="1"/>
        <v>15.12</v>
      </c>
    </row>
    <row r="20" spans="2:16">
      <c r="B20" s="13"/>
      <c r="C20" s="13"/>
      <c r="D20" s="13"/>
      <c r="E20" s="13"/>
      <c r="F20" s="22"/>
      <c r="G20" s="22"/>
      <c r="I20" s="55">
        <v>41359</v>
      </c>
      <c r="J20" s="13" t="s">
        <v>26</v>
      </c>
      <c r="L20" s="49">
        <v>11</v>
      </c>
      <c r="M20" s="13"/>
      <c r="N20" s="13"/>
      <c r="O20" s="36">
        <v>30</v>
      </c>
      <c r="P20" s="22">
        <f t="shared" si="1"/>
        <v>30</v>
      </c>
    </row>
    <row r="21" spans="2:16">
      <c r="B21" s="13"/>
      <c r="C21" s="13"/>
      <c r="D21" s="13"/>
      <c r="E21" s="13"/>
      <c r="F21" s="22"/>
      <c r="G21" s="22"/>
      <c r="I21" s="55">
        <v>41394</v>
      </c>
      <c r="J21" s="13" t="s">
        <v>27</v>
      </c>
      <c r="L21" s="49">
        <v>12</v>
      </c>
      <c r="M21" s="13"/>
      <c r="N21" s="13"/>
      <c r="O21" s="36">
        <v>68.099999999999994</v>
      </c>
      <c r="P21" s="22">
        <f t="shared" si="1"/>
        <v>68.099999999999994</v>
      </c>
    </row>
    <row r="22" spans="2:16">
      <c r="B22" s="13"/>
      <c r="C22" s="13"/>
      <c r="D22" s="13"/>
      <c r="E22" s="13"/>
      <c r="F22" s="22"/>
      <c r="G22" s="22"/>
      <c r="I22" s="55">
        <v>41394</v>
      </c>
      <c r="J22" s="13" t="s">
        <v>28</v>
      </c>
      <c r="L22" s="49">
        <v>13</v>
      </c>
      <c r="M22" s="13"/>
      <c r="N22" s="13"/>
      <c r="O22" s="36">
        <v>5.7</v>
      </c>
      <c r="P22" s="22">
        <f t="shared" si="1"/>
        <v>5.7</v>
      </c>
    </row>
    <row r="23" spans="2:16">
      <c r="B23" s="13"/>
      <c r="C23" s="13"/>
      <c r="D23" s="13"/>
      <c r="E23" s="13"/>
      <c r="F23" s="22"/>
      <c r="G23" s="22"/>
      <c r="I23" s="55">
        <v>41394</v>
      </c>
      <c r="J23" s="13" t="s">
        <v>29</v>
      </c>
      <c r="L23" s="49">
        <v>14</v>
      </c>
      <c r="M23" s="13"/>
      <c r="N23" s="13"/>
      <c r="O23" s="36">
        <v>10.95</v>
      </c>
      <c r="P23" s="22">
        <f t="shared" si="1"/>
        <v>10.95</v>
      </c>
    </row>
    <row r="24" spans="2:16">
      <c r="B24" s="13"/>
      <c r="C24" s="13"/>
      <c r="D24" s="13"/>
      <c r="E24" s="13"/>
      <c r="F24" s="22"/>
      <c r="G24" s="22"/>
      <c r="I24" s="55">
        <v>41401</v>
      </c>
      <c r="J24" s="13" t="s">
        <v>30</v>
      </c>
      <c r="L24" s="49">
        <v>15</v>
      </c>
      <c r="M24" s="13"/>
      <c r="N24" s="13"/>
      <c r="O24" s="36">
        <v>5.7</v>
      </c>
      <c r="P24" s="22">
        <f t="shared" si="1"/>
        <v>5.7</v>
      </c>
    </row>
    <row r="25" spans="2:16">
      <c r="B25" s="13"/>
      <c r="C25" s="13"/>
      <c r="D25" s="13"/>
      <c r="E25" s="13"/>
      <c r="F25" s="22"/>
      <c r="G25" s="22"/>
      <c r="I25" s="55">
        <v>41447</v>
      </c>
      <c r="J25" s="13" t="s">
        <v>31</v>
      </c>
      <c r="L25" s="49">
        <v>16</v>
      </c>
      <c r="M25" s="13"/>
      <c r="N25" s="13"/>
      <c r="O25" s="36">
        <v>17.8</v>
      </c>
      <c r="P25" s="22">
        <f t="shared" si="1"/>
        <v>17.8</v>
      </c>
    </row>
    <row r="26" spans="2:16">
      <c r="B26" s="13"/>
      <c r="C26" s="13"/>
      <c r="D26" s="13"/>
      <c r="E26" s="13"/>
      <c r="F26" s="22"/>
      <c r="G26" s="22"/>
      <c r="I26" s="55">
        <v>41452</v>
      </c>
      <c r="J26" s="13" t="s">
        <v>32</v>
      </c>
      <c r="L26" s="49">
        <v>17</v>
      </c>
      <c r="M26" s="13"/>
      <c r="N26" s="13"/>
      <c r="O26" s="36">
        <v>35</v>
      </c>
      <c r="P26" s="22">
        <f t="shared" si="1"/>
        <v>35</v>
      </c>
    </row>
    <row r="27" spans="2:16">
      <c r="B27" s="13"/>
      <c r="C27" s="13"/>
      <c r="D27" s="13"/>
      <c r="E27" s="13"/>
      <c r="F27" s="13"/>
      <c r="G27" s="13"/>
      <c r="I27" s="55">
        <v>41521</v>
      </c>
      <c r="J27" s="13" t="s">
        <v>33</v>
      </c>
      <c r="L27" s="49"/>
      <c r="M27" s="13"/>
      <c r="N27" s="13"/>
      <c r="O27" s="36">
        <v>30</v>
      </c>
      <c r="P27" s="22">
        <f t="shared" si="1"/>
        <v>30</v>
      </c>
    </row>
    <row r="28" spans="2:16">
      <c r="B28" s="13"/>
      <c r="C28" s="13"/>
      <c r="D28" s="13"/>
      <c r="E28" s="13"/>
      <c r="F28" s="13"/>
      <c r="G28" s="13"/>
      <c r="I28" s="55">
        <v>41521</v>
      </c>
      <c r="J28" s="13" t="s">
        <v>34</v>
      </c>
      <c r="L28" s="49"/>
      <c r="M28" s="13"/>
      <c r="N28" s="13"/>
      <c r="O28" s="36">
        <v>1324.99</v>
      </c>
      <c r="P28" s="22">
        <f t="shared" si="1"/>
        <v>1324.99</v>
      </c>
    </row>
    <row r="29" spans="2:16">
      <c r="B29" s="13"/>
      <c r="C29" s="13"/>
      <c r="D29" s="13"/>
      <c r="E29" s="13"/>
      <c r="F29" s="13"/>
      <c r="G29" s="13"/>
      <c r="I29" s="13"/>
      <c r="J29" s="13"/>
      <c r="L29" s="13"/>
      <c r="M29" s="13"/>
      <c r="N29" s="13"/>
      <c r="O29" s="13"/>
      <c r="P29" s="22"/>
    </row>
    <row r="30" spans="2:16" ht="15.75" thickBot="1">
      <c r="B30" s="42"/>
      <c r="C30" s="42"/>
      <c r="D30" s="42"/>
      <c r="E30" s="42"/>
      <c r="F30" s="42"/>
      <c r="G30" s="42"/>
      <c r="I30" s="13"/>
      <c r="J30" s="13"/>
      <c r="L30" s="42"/>
      <c r="M30" s="42"/>
      <c r="N30" s="42"/>
      <c r="O30" s="42"/>
      <c r="P30" s="17"/>
    </row>
    <row r="31" spans="2:16" ht="16.5" thickTop="1" thickBot="1">
      <c r="B31" s="70">
        <v>41487</v>
      </c>
      <c r="C31" s="56" t="s">
        <v>12</v>
      </c>
      <c r="D31" s="56"/>
      <c r="E31" s="56"/>
      <c r="F31" s="57">
        <v>1485</v>
      </c>
      <c r="G31" s="57">
        <f>+F31+E31</f>
        <v>1485</v>
      </c>
      <c r="I31" s="13"/>
      <c r="J31" s="13" t="s">
        <v>59</v>
      </c>
      <c r="L31" s="45"/>
      <c r="M31" s="45"/>
      <c r="N31" s="45"/>
      <c r="O31" s="58">
        <f>SUM(O9:O30)</f>
        <v>1616.88</v>
      </c>
      <c r="P31" s="58">
        <f t="shared" si="1"/>
        <v>1616.88</v>
      </c>
    </row>
    <row r="32" spans="2:16" ht="15.75" thickTop="1">
      <c r="B32" s="44"/>
      <c r="C32" s="44"/>
      <c r="D32" s="44"/>
      <c r="E32" s="44"/>
      <c r="F32" s="19"/>
      <c r="G32" s="19"/>
      <c r="I32" s="13"/>
      <c r="J32" s="13"/>
      <c r="L32" s="44"/>
      <c r="M32" s="44"/>
      <c r="N32" s="44"/>
      <c r="O32" s="44"/>
      <c r="P32" s="19"/>
    </row>
    <row r="33" spans="2:17">
      <c r="B33" s="50">
        <v>41852</v>
      </c>
      <c r="C33" s="13" t="s">
        <v>7</v>
      </c>
      <c r="D33" s="13"/>
      <c r="E33" s="13"/>
      <c r="F33" s="22"/>
      <c r="G33" s="22"/>
      <c r="I33" s="13"/>
      <c r="J33" s="13"/>
      <c r="L33" s="13"/>
      <c r="M33" s="13"/>
      <c r="N33" s="13"/>
      <c r="O33" s="13"/>
      <c r="P33" s="22"/>
    </row>
    <row r="34" spans="2:17">
      <c r="B34" s="13"/>
      <c r="C34" s="13" t="s">
        <v>15</v>
      </c>
      <c r="D34" s="13"/>
      <c r="E34" s="13"/>
      <c r="F34" s="22"/>
      <c r="G34" s="22"/>
      <c r="I34" s="13"/>
      <c r="J34" s="13"/>
      <c r="L34" s="13"/>
      <c r="M34" s="13"/>
      <c r="N34" s="13"/>
      <c r="O34" s="13"/>
      <c r="P34" s="22"/>
    </row>
    <row r="35" spans="2:17">
      <c r="B35" s="13"/>
      <c r="C35" s="13"/>
      <c r="D35" s="22">
        <v>672</v>
      </c>
      <c r="E35" s="13"/>
      <c r="F35" s="22"/>
      <c r="G35" s="22"/>
      <c r="I35" s="13"/>
      <c r="J35" s="13"/>
      <c r="L35" s="13"/>
      <c r="M35" s="13"/>
      <c r="N35" s="13"/>
      <c r="O35" s="13"/>
      <c r="P35" s="22"/>
    </row>
    <row r="36" spans="2:17">
      <c r="B36" s="13"/>
      <c r="C36" s="13"/>
      <c r="D36" s="22">
        <v>1152</v>
      </c>
      <c r="E36" s="13"/>
      <c r="F36" s="13"/>
      <c r="G36" s="13"/>
      <c r="I36" s="13"/>
      <c r="J36" s="13"/>
      <c r="L36" s="13"/>
      <c r="M36" s="13"/>
      <c r="N36" s="13"/>
      <c r="O36" s="22"/>
      <c r="P36" s="22"/>
    </row>
    <row r="37" spans="2:17">
      <c r="B37" s="13"/>
      <c r="C37" s="13"/>
      <c r="D37" s="22">
        <v>1920</v>
      </c>
      <c r="E37" s="13"/>
      <c r="F37" s="13"/>
      <c r="G37" s="13"/>
      <c r="I37" s="13"/>
      <c r="J37" s="13"/>
      <c r="L37" s="13"/>
      <c r="M37" s="13"/>
      <c r="N37" s="13"/>
      <c r="O37" s="13"/>
      <c r="P37" s="22"/>
    </row>
    <row r="38" spans="2:17">
      <c r="B38" s="13"/>
      <c r="C38" s="13"/>
      <c r="D38" s="22">
        <v>1920</v>
      </c>
      <c r="E38" s="13"/>
      <c r="F38" s="13"/>
      <c r="G38" s="13"/>
      <c r="I38" s="13"/>
      <c r="J38" s="13"/>
      <c r="L38" s="13"/>
      <c r="M38" s="13"/>
      <c r="N38" s="13"/>
      <c r="O38" s="13"/>
      <c r="P38" s="22"/>
    </row>
    <row r="39" spans="2:17">
      <c r="B39" s="13"/>
      <c r="C39" s="13" t="s">
        <v>16</v>
      </c>
      <c r="D39" s="22">
        <v>1336</v>
      </c>
      <c r="E39" s="13"/>
      <c r="F39" s="13"/>
      <c r="G39" s="13"/>
      <c r="I39" s="13"/>
      <c r="J39" s="13"/>
      <c r="L39" s="13"/>
      <c r="M39" s="13"/>
      <c r="N39" s="13"/>
      <c r="O39" s="13"/>
      <c r="P39" s="22"/>
    </row>
    <row r="40" spans="2:17">
      <c r="B40" s="13"/>
      <c r="C40" s="13"/>
      <c r="D40" s="68">
        <v>-700</v>
      </c>
      <c r="E40" s="22">
        <f>SUM(D35:D40)</f>
        <v>6300</v>
      </c>
      <c r="F40" s="13"/>
      <c r="G40" s="22">
        <f>+E40</f>
        <v>6300</v>
      </c>
      <c r="I40" s="13"/>
      <c r="J40" s="13"/>
      <c r="L40" s="13"/>
      <c r="M40" s="13"/>
      <c r="N40" s="13"/>
      <c r="O40" s="13"/>
      <c r="P40" s="22"/>
    </row>
    <row r="41" spans="2:17">
      <c r="B41" s="13"/>
      <c r="C41" s="13"/>
      <c r="D41" s="13"/>
      <c r="E41" s="13"/>
      <c r="F41" s="13"/>
      <c r="G41" s="13"/>
      <c r="I41" s="13"/>
      <c r="J41" s="13"/>
      <c r="L41" s="13"/>
      <c r="M41" s="13"/>
      <c r="N41" s="13"/>
      <c r="O41" s="13"/>
      <c r="P41" s="22"/>
    </row>
    <row r="42" spans="2:17">
      <c r="B42" s="13"/>
      <c r="C42" s="13"/>
      <c r="D42" s="13"/>
      <c r="E42" s="13"/>
      <c r="F42" s="13"/>
      <c r="G42" s="13"/>
      <c r="I42" s="13"/>
      <c r="J42" s="13"/>
      <c r="L42" s="13"/>
      <c r="M42" s="13"/>
      <c r="N42" s="13"/>
      <c r="O42" s="13"/>
      <c r="P42" s="22"/>
    </row>
    <row r="43" spans="2:17">
      <c r="B43" s="13"/>
      <c r="C43" s="13"/>
      <c r="D43" s="13"/>
      <c r="E43" s="13"/>
      <c r="F43" s="13"/>
      <c r="G43" s="13"/>
      <c r="I43" s="13"/>
      <c r="J43" s="13"/>
      <c r="L43" s="13"/>
      <c r="M43" s="13"/>
      <c r="N43" s="13"/>
      <c r="O43" s="13"/>
      <c r="P43" s="22"/>
    </row>
    <row r="44" spans="2:17">
      <c r="B44" s="60"/>
      <c r="C44" s="60"/>
      <c r="D44" s="13"/>
      <c r="E44" s="60"/>
      <c r="F44" s="60"/>
      <c r="G44" s="60"/>
      <c r="I44" s="60"/>
      <c r="J44" s="60"/>
      <c r="L44" s="60"/>
      <c r="M44" s="60"/>
      <c r="N44" s="60"/>
      <c r="O44" s="60"/>
      <c r="P44" s="63"/>
    </row>
    <row r="45" spans="2:17" ht="15.75" thickBot="1">
      <c r="B45" s="42"/>
      <c r="C45" s="42"/>
      <c r="D45" s="1"/>
      <c r="E45" s="42"/>
      <c r="F45" s="42"/>
      <c r="G45" s="42"/>
      <c r="I45" s="42"/>
      <c r="J45" s="42"/>
      <c r="K45" s="1"/>
      <c r="L45" s="42"/>
      <c r="M45" s="42"/>
      <c r="N45" s="42"/>
      <c r="O45" s="42"/>
      <c r="P45" s="17"/>
    </row>
    <row r="46" spans="2:17" ht="16.5" thickTop="1" thickBot="1">
      <c r="B46" s="56"/>
      <c r="C46" s="64" t="s">
        <v>4</v>
      </c>
      <c r="D46" s="46"/>
      <c r="E46" s="43">
        <f>SUM(E40)</f>
        <v>6300</v>
      </c>
      <c r="F46" s="43">
        <f>+F31+F7</f>
        <v>2053</v>
      </c>
      <c r="G46" s="43">
        <f>+G40+G31+G7</f>
        <v>8353</v>
      </c>
      <c r="I46" s="56"/>
      <c r="J46" s="64" t="s">
        <v>57</v>
      </c>
      <c r="K46" s="46"/>
      <c r="L46" s="56"/>
      <c r="M46" s="56"/>
      <c r="N46" s="56"/>
      <c r="O46" s="43">
        <f>+O31+O7</f>
        <v>1626.42</v>
      </c>
      <c r="P46" s="43">
        <f t="shared" si="1"/>
        <v>1626.42</v>
      </c>
    </row>
    <row r="47" spans="2:17" ht="15.75" thickTop="1">
      <c r="B47" s="44"/>
      <c r="C47" s="44"/>
      <c r="E47" s="44"/>
      <c r="F47" s="44"/>
      <c r="G47" s="44"/>
      <c r="I47" s="4"/>
      <c r="J47" s="4"/>
      <c r="K47" s="4"/>
      <c r="L47" s="4"/>
      <c r="M47" s="4"/>
      <c r="N47" s="4"/>
      <c r="O47" s="4"/>
      <c r="P47" s="3"/>
      <c r="Q47" s="4"/>
    </row>
    <row r="48" spans="2:17" ht="15.75" thickBot="1">
      <c r="B48" s="42"/>
      <c r="C48" s="42"/>
      <c r="D48" s="42"/>
      <c r="E48" s="42"/>
      <c r="F48" s="42"/>
      <c r="G48" s="42"/>
      <c r="I48" s="4"/>
      <c r="J48" s="4"/>
      <c r="K48" s="4"/>
      <c r="L48" s="4"/>
      <c r="M48" s="4"/>
      <c r="N48" s="4"/>
      <c r="O48" s="4"/>
      <c r="P48" s="3"/>
      <c r="Q48" s="4"/>
    </row>
    <row r="49" spans="2:17" ht="16.5" thickTop="1" thickBot="1">
      <c r="B49" s="56"/>
      <c r="C49" s="67" t="s">
        <v>37</v>
      </c>
      <c r="D49" s="56"/>
      <c r="E49" s="71">
        <f>+E46</f>
        <v>6300</v>
      </c>
      <c r="F49" s="71">
        <f>+F46-O46</f>
        <v>426.57999999999993</v>
      </c>
      <c r="G49" s="71">
        <f>+G46-O46</f>
        <v>6726.58</v>
      </c>
      <c r="I49" s="51" t="s">
        <v>35</v>
      </c>
      <c r="J49" s="52"/>
      <c r="K49" s="13"/>
      <c r="L49" s="13"/>
      <c r="M49" s="13"/>
      <c r="N49" s="39"/>
      <c r="O49" s="13"/>
      <c r="P49" s="3"/>
      <c r="Q49" s="4"/>
    </row>
    <row r="50" spans="2:17" ht="15.75" thickTop="1">
      <c r="B50" s="44"/>
      <c r="C50" s="44"/>
      <c r="D50" s="44"/>
      <c r="E50" s="44"/>
      <c r="F50" s="44"/>
      <c r="G50" s="44"/>
      <c r="I50" s="13"/>
      <c r="J50" s="13" t="s">
        <v>20</v>
      </c>
      <c r="K50" s="13"/>
      <c r="L50" s="13"/>
      <c r="M50" s="36"/>
      <c r="N50" s="13"/>
      <c r="O50" s="36">
        <v>65</v>
      </c>
      <c r="P50" s="4"/>
      <c r="Q50" s="4"/>
    </row>
    <row r="51" spans="2:17">
      <c r="B51" s="13"/>
      <c r="C51" s="13"/>
      <c r="D51" s="13"/>
      <c r="E51" s="13"/>
      <c r="F51" s="13"/>
      <c r="G51" s="13"/>
      <c r="H51" s="2"/>
      <c r="I51" s="13"/>
      <c r="J51" s="13" t="s">
        <v>22</v>
      </c>
      <c r="K51" s="13"/>
      <c r="L51" s="13"/>
      <c r="M51" s="36"/>
      <c r="N51" s="13"/>
      <c r="O51" s="36">
        <v>5</v>
      </c>
    </row>
    <row r="52" spans="2:17" ht="15.75" thickBot="1">
      <c r="B52" s="13"/>
      <c r="C52" s="13"/>
      <c r="D52" s="13"/>
      <c r="E52" s="13"/>
      <c r="F52" s="13"/>
      <c r="G52" s="49"/>
      <c r="I52" s="42"/>
      <c r="J52" s="42" t="s">
        <v>36</v>
      </c>
      <c r="K52" s="46"/>
      <c r="L52" s="42"/>
      <c r="M52" s="17"/>
      <c r="N52" s="42"/>
      <c r="O52" s="17">
        <v>100</v>
      </c>
    </row>
    <row r="53" spans="2:17" ht="16.5" thickTop="1" thickBot="1">
      <c r="B53" s="13"/>
      <c r="C53" s="13"/>
      <c r="D53" s="13"/>
      <c r="E53" s="13"/>
      <c r="F53" s="13"/>
      <c r="G53" s="13"/>
      <c r="I53" s="65"/>
      <c r="J53" s="65" t="s">
        <v>38</v>
      </c>
      <c r="K53" s="66"/>
      <c r="L53" s="65"/>
      <c r="M53" s="59"/>
      <c r="N53" s="65"/>
      <c r="O53" s="59">
        <f>SUM(O50:O52)</f>
        <v>170</v>
      </c>
    </row>
    <row r="54" spans="2:17" ht="16.5" thickTop="1" thickBot="1">
      <c r="G54" s="46"/>
    </row>
    <row r="55" spans="2:17" ht="16.5" thickTop="1" thickBot="1">
      <c r="B55" s="65"/>
      <c r="C55" s="65" t="s">
        <v>60</v>
      </c>
      <c r="D55" s="66"/>
      <c r="E55" s="59">
        <f>+E49</f>
        <v>6300</v>
      </c>
      <c r="F55" s="59">
        <f>+F49-O53</f>
        <v>256.57999999999993</v>
      </c>
      <c r="G55" s="43">
        <f>SUM(E55:F55)</f>
        <v>6556.58</v>
      </c>
    </row>
    <row r="56" spans="2:17" ht="15.75" thickTop="1"/>
  </sheetData>
  <mergeCells count="1">
    <mergeCell ref="B1:P1"/>
  </mergeCells>
  <pageMargins left="0.70866141732283472" right="0.70866141732283472" top="0.74803149606299213" bottom="0.74803149606299213" header="0.31496062992125984" footer="0.31496062992125984"/>
  <pageSetup paperSize="9" scale="57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3:L47"/>
  <sheetViews>
    <sheetView topLeftCell="A28" workbookViewId="0">
      <selection activeCell="B3" sqref="B3:I45"/>
    </sheetView>
  </sheetViews>
  <sheetFormatPr defaultRowHeight="15"/>
  <cols>
    <col min="6" max="6" width="4.5703125" customWidth="1"/>
    <col min="7" max="7" width="17" customWidth="1"/>
    <col min="8" max="8" width="17.42578125" customWidth="1"/>
    <col min="9" max="9" width="12.5703125" customWidth="1"/>
  </cols>
  <sheetData>
    <row r="3" spans="2:12" ht="23.25">
      <c r="B3" s="98" t="s">
        <v>0</v>
      </c>
      <c r="C3" s="99"/>
      <c r="D3" s="99"/>
      <c r="E3" s="99"/>
      <c r="F3" s="99"/>
      <c r="G3" s="99"/>
      <c r="H3" s="99"/>
      <c r="I3" s="100"/>
    </row>
    <row r="4" spans="2:12" ht="3.75" customHeight="1">
      <c r="B4" s="5"/>
      <c r="C4" s="4"/>
      <c r="D4" s="4"/>
      <c r="E4" s="4"/>
      <c r="F4" s="4"/>
      <c r="G4" s="4"/>
      <c r="H4" s="4"/>
      <c r="I4" s="6"/>
    </row>
    <row r="5" spans="2:12">
      <c r="B5" s="101" t="s">
        <v>51</v>
      </c>
      <c r="C5" s="102"/>
      <c r="D5" s="102"/>
      <c r="E5" s="102"/>
      <c r="F5" s="103"/>
      <c r="G5" s="103"/>
      <c r="H5" s="103"/>
      <c r="I5" s="104"/>
    </row>
    <row r="6" spans="2:12">
      <c r="B6" s="105"/>
      <c r="C6" s="103"/>
      <c r="D6" s="103"/>
      <c r="E6" s="103"/>
      <c r="F6" s="103"/>
      <c r="G6" s="103"/>
      <c r="H6" s="103"/>
      <c r="I6" s="104"/>
    </row>
    <row r="7" spans="2:12">
      <c r="B7" s="5"/>
      <c r="C7" s="4"/>
      <c r="D7" s="4"/>
      <c r="E7" s="4"/>
      <c r="F7" s="4"/>
      <c r="G7" s="4"/>
      <c r="H7" s="4"/>
      <c r="I7" s="6"/>
    </row>
    <row r="8" spans="2:12">
      <c r="B8" s="39"/>
      <c r="C8" s="40"/>
      <c r="D8" s="40"/>
      <c r="E8" s="40"/>
      <c r="F8" s="40"/>
      <c r="G8" s="37" t="s">
        <v>5</v>
      </c>
      <c r="H8" s="10" t="s">
        <v>6</v>
      </c>
      <c r="I8" s="10" t="s">
        <v>38</v>
      </c>
      <c r="K8" s="32"/>
      <c r="L8" s="33"/>
    </row>
    <row r="9" spans="2:12">
      <c r="B9" s="5"/>
      <c r="C9" s="4"/>
      <c r="D9" s="4"/>
      <c r="E9" s="4"/>
      <c r="F9" s="4"/>
      <c r="G9" s="38" t="s">
        <v>39</v>
      </c>
      <c r="H9" s="38" t="s">
        <v>39</v>
      </c>
      <c r="I9" s="38" t="s">
        <v>39</v>
      </c>
      <c r="K9" s="34"/>
      <c r="L9" s="34"/>
    </row>
    <row r="10" spans="2:12">
      <c r="B10" s="11"/>
      <c r="C10" s="12"/>
      <c r="D10" s="12"/>
      <c r="E10" s="12"/>
      <c r="F10" s="4"/>
      <c r="G10" s="13"/>
      <c r="H10" s="13"/>
      <c r="I10" s="13"/>
      <c r="K10" s="34"/>
      <c r="L10" s="34"/>
    </row>
    <row r="11" spans="2:12" ht="15.75" thickBot="1">
      <c r="B11" s="5"/>
      <c r="C11" s="4"/>
      <c r="D11" s="4"/>
      <c r="E11" s="4"/>
      <c r="F11" s="4"/>
      <c r="G11" s="42"/>
      <c r="H11" s="42"/>
      <c r="I11" s="42"/>
      <c r="K11" s="34"/>
      <c r="L11" s="34"/>
    </row>
    <row r="12" spans="2:12" ht="20.25" thickTop="1" thickBot="1">
      <c r="B12" s="14" t="s">
        <v>40</v>
      </c>
      <c r="C12" s="15"/>
      <c r="D12" s="12"/>
      <c r="E12" s="12"/>
      <c r="F12" s="4"/>
      <c r="G12" s="41">
        <v>0</v>
      </c>
      <c r="H12" s="41">
        <v>0</v>
      </c>
      <c r="I12" s="41">
        <v>0</v>
      </c>
      <c r="K12" s="34"/>
      <c r="L12" s="34"/>
    </row>
    <row r="13" spans="2:12" ht="15.75" thickTop="1">
      <c r="B13" s="18"/>
      <c r="C13" s="12"/>
      <c r="D13" s="12"/>
      <c r="E13" s="12"/>
      <c r="F13" s="4"/>
      <c r="G13" s="19"/>
      <c r="H13" s="19"/>
      <c r="I13" s="19"/>
      <c r="K13" s="34"/>
      <c r="L13" s="34"/>
    </row>
    <row r="14" spans="2:12">
      <c r="B14" s="18" t="s">
        <v>41</v>
      </c>
      <c r="C14" s="20"/>
      <c r="D14" s="21"/>
      <c r="E14" s="20"/>
      <c r="F14" s="4"/>
      <c r="G14" s="22"/>
      <c r="H14" s="22"/>
      <c r="I14" s="22"/>
      <c r="K14" s="34"/>
      <c r="L14" s="34"/>
    </row>
    <row r="15" spans="2:12">
      <c r="B15" s="18"/>
      <c r="C15" s="23"/>
      <c r="D15" s="23"/>
      <c r="E15" s="20"/>
      <c r="F15" s="4"/>
      <c r="G15" s="22"/>
      <c r="H15" s="22"/>
      <c r="I15" s="22"/>
      <c r="K15" s="34"/>
      <c r="L15" s="35"/>
    </row>
    <row r="16" spans="2:12" ht="15.75" thickBot="1">
      <c r="B16" s="5"/>
      <c r="C16" s="4"/>
      <c r="D16" s="4"/>
      <c r="E16" s="4"/>
      <c r="F16" s="4"/>
      <c r="G16" s="17"/>
      <c r="H16" s="17"/>
      <c r="I16" s="17"/>
    </row>
    <row r="17" spans="2:9" ht="20.25" thickTop="1" thickBot="1">
      <c r="B17" s="14" t="s">
        <v>42</v>
      </c>
      <c r="C17" s="24"/>
      <c r="D17" s="23"/>
      <c r="E17" s="23"/>
      <c r="F17" s="25"/>
      <c r="G17" s="43">
        <f>SUM(G12:G16)</f>
        <v>0</v>
      </c>
      <c r="H17" s="43">
        <f t="shared" ref="H17:I17" si="0">SUM(H12:H16)</f>
        <v>0</v>
      </c>
      <c r="I17" s="43">
        <f t="shared" si="0"/>
        <v>0</v>
      </c>
    </row>
    <row r="18" spans="2:9" ht="15.75" thickTop="1">
      <c r="B18" s="26"/>
      <c r="C18" s="4"/>
      <c r="D18" s="4"/>
      <c r="E18" s="4"/>
      <c r="F18" s="4"/>
      <c r="G18" s="19"/>
      <c r="H18" s="19"/>
      <c r="I18" s="19"/>
    </row>
    <row r="19" spans="2:9" ht="18.75">
      <c r="B19" s="27" t="s">
        <v>43</v>
      </c>
      <c r="C19" s="4"/>
      <c r="D19" s="4"/>
      <c r="E19" s="4"/>
      <c r="F19" s="4"/>
      <c r="G19" s="22"/>
      <c r="H19" s="22"/>
      <c r="I19" s="22"/>
    </row>
    <row r="20" spans="2:9">
      <c r="B20" s="26" t="s">
        <v>44</v>
      </c>
      <c r="C20" s="4"/>
      <c r="D20" s="4"/>
      <c r="E20" s="4"/>
      <c r="F20" s="4"/>
      <c r="G20" s="22">
        <v>0</v>
      </c>
      <c r="H20" s="22">
        <v>0</v>
      </c>
      <c r="I20" s="22">
        <v>0</v>
      </c>
    </row>
    <row r="21" spans="2:9">
      <c r="B21" s="18" t="s">
        <v>53</v>
      </c>
      <c r="C21" s="12"/>
      <c r="D21" s="12"/>
      <c r="E21" s="12"/>
      <c r="F21" s="28"/>
      <c r="G21" s="29">
        <v>0</v>
      </c>
      <c r="H21" s="29">
        <v>426.58</v>
      </c>
      <c r="I21" s="29">
        <f>+H21</f>
        <v>426.58</v>
      </c>
    </row>
    <row r="22" spans="2:9" ht="15.75" thickBot="1">
      <c r="B22" s="18" t="s">
        <v>52</v>
      </c>
      <c r="C22" s="12"/>
      <c r="D22" s="12"/>
      <c r="E22" s="12"/>
      <c r="F22" s="4"/>
      <c r="G22" s="16">
        <v>6300</v>
      </c>
      <c r="H22" s="16"/>
      <c r="I22" s="16">
        <f>+G22</f>
        <v>6300</v>
      </c>
    </row>
    <row r="23" spans="2:9" ht="20.25" thickTop="1" thickBot="1">
      <c r="B23" s="14" t="s">
        <v>45</v>
      </c>
      <c r="C23" s="30"/>
      <c r="D23" s="12"/>
      <c r="E23" s="12"/>
      <c r="F23" s="4"/>
      <c r="G23" s="31">
        <f>SUM(G21:G22)</f>
        <v>6300</v>
      </c>
      <c r="H23" s="31">
        <f>SUM(H21:H22)</f>
        <v>426.58</v>
      </c>
      <c r="I23" s="31">
        <f>SUM(I21:I22)</f>
        <v>6726.58</v>
      </c>
    </row>
    <row r="24" spans="2:9" ht="15.75" thickTop="1">
      <c r="B24" s="18"/>
      <c r="C24" s="12"/>
      <c r="D24" s="12"/>
      <c r="E24" s="12"/>
      <c r="F24" s="4"/>
      <c r="G24" s="19"/>
      <c r="H24" s="19"/>
      <c r="I24" s="19"/>
    </row>
    <row r="25" spans="2:9">
      <c r="B25" s="5"/>
      <c r="C25" s="4"/>
      <c r="D25" s="4"/>
      <c r="E25" s="4"/>
      <c r="F25" s="4"/>
      <c r="G25" s="22"/>
      <c r="H25" s="22"/>
      <c r="I25" s="22"/>
    </row>
    <row r="26" spans="2:9" ht="18.75">
      <c r="B26" s="14" t="s">
        <v>46</v>
      </c>
      <c r="C26" s="15"/>
      <c r="D26" s="12"/>
      <c r="E26" s="12"/>
      <c r="F26" s="4"/>
      <c r="G26" s="22"/>
      <c r="H26" s="22"/>
      <c r="I26" s="22"/>
    </row>
    <row r="27" spans="2:9">
      <c r="B27" s="18"/>
      <c r="C27" s="12"/>
      <c r="D27" s="12"/>
      <c r="E27" s="12"/>
      <c r="F27" s="4"/>
      <c r="G27" s="22"/>
      <c r="H27" s="22"/>
      <c r="I27" s="22"/>
    </row>
    <row r="28" spans="2:9">
      <c r="B28" s="18" t="s">
        <v>47</v>
      </c>
      <c r="C28" s="12"/>
      <c r="D28" s="12"/>
      <c r="E28" s="12"/>
      <c r="F28" s="4"/>
      <c r="G28" s="22">
        <v>0</v>
      </c>
      <c r="H28" s="22">
        <v>0</v>
      </c>
      <c r="I28" s="22">
        <f>SUM(H28)</f>
        <v>0</v>
      </c>
    </row>
    <row r="29" spans="2:9">
      <c r="B29" s="18" t="s">
        <v>48</v>
      </c>
      <c r="C29" s="12"/>
      <c r="D29" s="12"/>
      <c r="E29" s="12"/>
      <c r="F29" s="4"/>
      <c r="G29" s="22">
        <f>+G23-G28</f>
        <v>6300</v>
      </c>
      <c r="H29" s="22">
        <f>+H23</f>
        <v>426.58</v>
      </c>
      <c r="I29" s="22">
        <f>SUM(G29:H29)</f>
        <v>6726.58</v>
      </c>
    </row>
    <row r="30" spans="2:9">
      <c r="B30" s="18" t="s">
        <v>41</v>
      </c>
      <c r="C30" s="12"/>
      <c r="D30" s="12"/>
      <c r="E30" s="12"/>
      <c r="F30" s="4"/>
      <c r="G30" s="22"/>
      <c r="H30" s="22"/>
      <c r="I30" s="22"/>
    </row>
    <row r="31" spans="2:9">
      <c r="B31" s="18" t="s">
        <v>49</v>
      </c>
      <c r="C31" s="12"/>
      <c r="D31" s="12"/>
      <c r="E31" s="12"/>
      <c r="F31" s="4"/>
      <c r="G31" s="22"/>
      <c r="H31" s="22"/>
      <c r="I31" s="22"/>
    </row>
    <row r="32" spans="2:9" ht="15.75" thickBot="1">
      <c r="B32" s="18"/>
      <c r="C32" s="12"/>
      <c r="D32" s="12"/>
      <c r="E32" s="12"/>
      <c r="F32" s="4"/>
      <c r="G32" s="17"/>
      <c r="H32" s="17"/>
      <c r="I32" s="17"/>
    </row>
    <row r="33" spans="2:9" ht="20.25" thickTop="1" thickBot="1">
      <c r="B33" s="14" t="s">
        <v>50</v>
      </c>
      <c r="C33" s="23"/>
      <c r="D33" s="23"/>
      <c r="E33" s="23"/>
      <c r="F33" s="4"/>
      <c r="G33" s="43">
        <f>SUM(G28:G32)</f>
        <v>6300</v>
      </c>
      <c r="H33" s="43">
        <f>SUM(H28:H32)</f>
        <v>426.58</v>
      </c>
      <c r="I33" s="43">
        <f>SUM(I28:I32)</f>
        <v>6726.58</v>
      </c>
    </row>
    <row r="34" spans="2:9" ht="15.75" thickTop="1">
      <c r="B34" s="5"/>
      <c r="C34" s="4"/>
      <c r="D34" s="4"/>
      <c r="E34" s="28"/>
      <c r="F34" s="4"/>
      <c r="G34" s="44"/>
      <c r="H34" s="44"/>
      <c r="I34" s="44"/>
    </row>
    <row r="35" spans="2:9">
      <c r="B35" s="5"/>
      <c r="C35" s="4"/>
      <c r="D35" s="4"/>
      <c r="E35" s="4"/>
      <c r="F35" s="4"/>
      <c r="G35" s="13"/>
      <c r="H35" s="13"/>
      <c r="I35" s="13"/>
    </row>
    <row r="36" spans="2:9" ht="18.75">
      <c r="B36" s="27" t="s">
        <v>54</v>
      </c>
      <c r="C36" s="4"/>
      <c r="D36" s="4"/>
      <c r="E36" s="4"/>
      <c r="F36" s="4"/>
      <c r="G36" s="13"/>
      <c r="H36" s="13"/>
      <c r="I36" s="13"/>
    </row>
    <row r="37" spans="2:9">
      <c r="B37" s="5"/>
      <c r="C37" s="4"/>
      <c r="D37" s="4"/>
      <c r="E37" s="4"/>
      <c r="F37" s="4"/>
      <c r="G37" s="13"/>
      <c r="H37" s="13"/>
      <c r="I37" s="13"/>
    </row>
    <row r="38" spans="2:9">
      <c r="B38" s="5" t="s">
        <v>20</v>
      </c>
      <c r="C38" s="4"/>
      <c r="D38" s="4"/>
      <c r="E38" s="4"/>
      <c r="F38" s="72"/>
      <c r="G38" s="13"/>
      <c r="H38" s="36">
        <v>65</v>
      </c>
      <c r="I38" s="13"/>
    </row>
    <row r="39" spans="2:9">
      <c r="B39" s="5" t="s">
        <v>22</v>
      </c>
      <c r="C39" s="4"/>
      <c r="D39" s="4"/>
      <c r="E39" s="72"/>
      <c r="F39" s="4"/>
      <c r="G39" s="13"/>
      <c r="H39" s="36">
        <v>5</v>
      </c>
      <c r="I39" s="13"/>
    </row>
    <row r="40" spans="2:9">
      <c r="B40" s="5" t="s">
        <v>36</v>
      </c>
      <c r="C40" s="4"/>
      <c r="D40" s="4"/>
      <c r="E40" s="4"/>
      <c r="F40" s="4"/>
      <c r="G40" s="13"/>
      <c r="H40" s="22">
        <v>100</v>
      </c>
      <c r="I40" s="13"/>
    </row>
    <row r="41" spans="2:9" ht="15.75" thickBot="1">
      <c r="B41" s="5"/>
      <c r="C41" s="4"/>
      <c r="D41" s="4"/>
      <c r="E41" s="4"/>
      <c r="F41" s="4"/>
      <c r="G41" s="13"/>
      <c r="H41" s="13"/>
      <c r="I41" s="13"/>
    </row>
    <row r="42" spans="2:9" ht="20.25" thickTop="1" thickBot="1">
      <c r="B42" s="73" t="s">
        <v>56</v>
      </c>
      <c r="C42" s="4"/>
      <c r="D42" s="4"/>
      <c r="E42" s="4"/>
      <c r="F42" s="4"/>
      <c r="G42" s="45">
        <f>SUM(G37:G41)</f>
        <v>0</v>
      </c>
      <c r="H42" s="45">
        <f t="shared" ref="H42:I42" si="1">SUM(H37:H41)</f>
        <v>170</v>
      </c>
      <c r="I42" s="45">
        <f t="shared" si="1"/>
        <v>0</v>
      </c>
    </row>
    <row r="43" spans="2:9" ht="15.75" thickTop="1">
      <c r="B43" s="5"/>
      <c r="C43" s="4"/>
      <c r="D43" s="4"/>
      <c r="E43" s="4"/>
      <c r="F43" s="4"/>
      <c r="G43" s="4"/>
      <c r="H43" s="4"/>
      <c r="I43" s="6"/>
    </row>
    <row r="44" spans="2:9" ht="15.75" thickBot="1">
      <c r="B44" s="5"/>
      <c r="C44" s="4"/>
      <c r="D44" s="4"/>
      <c r="E44" s="4"/>
      <c r="F44" s="4"/>
      <c r="G44" s="46"/>
      <c r="H44" s="46"/>
      <c r="I44" s="74"/>
    </row>
    <row r="45" spans="2:9" ht="22.5" thickTop="1" thickBot="1">
      <c r="B45" s="75" t="s">
        <v>55</v>
      </c>
      <c r="C45" s="4"/>
      <c r="D45" s="4"/>
      <c r="E45" s="4"/>
      <c r="F45" s="4"/>
      <c r="G45" s="47">
        <f>+G33-G42</f>
        <v>6300</v>
      </c>
      <c r="H45" s="47">
        <f>+H33-H42</f>
        <v>256.58</v>
      </c>
      <c r="I45" s="47">
        <f>+I33-I42</f>
        <v>6726.58</v>
      </c>
    </row>
    <row r="46" spans="2:9" ht="15.75" thickTop="1">
      <c r="B46" s="5"/>
      <c r="C46" s="4"/>
      <c r="D46" s="4"/>
      <c r="E46" s="4"/>
      <c r="F46" s="4"/>
      <c r="G46" s="4"/>
      <c r="H46" s="4"/>
      <c r="I46" s="6"/>
    </row>
    <row r="47" spans="2:9">
      <c r="B47" s="7"/>
      <c r="C47" s="8"/>
      <c r="D47" s="8"/>
      <c r="E47" s="8"/>
      <c r="F47" s="8"/>
      <c r="G47" s="8"/>
      <c r="H47" s="8"/>
      <c r="I47" s="9"/>
    </row>
  </sheetData>
  <mergeCells count="2">
    <mergeCell ref="B3:I3"/>
    <mergeCell ref="B5:I6"/>
  </mergeCells>
  <pageMargins left="0.70866141732283472" right="0.70866141732283472" top="0.74803149606299213" bottom="0.74803149606299213" header="0.31496062992125984" footer="0.31496062992125984"/>
  <pageSetup paperSize="9" scale="8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45"/>
  <sheetViews>
    <sheetView topLeftCell="A16" workbookViewId="0">
      <selection activeCell="A45" sqref="A1:J45"/>
    </sheetView>
  </sheetViews>
  <sheetFormatPr defaultRowHeight="15"/>
  <cols>
    <col min="7" max="7" width="17.5703125" customWidth="1"/>
    <col min="8" max="8" width="19" customWidth="1"/>
  </cols>
  <sheetData>
    <row r="2" spans="2:9" ht="23.25">
      <c r="B2" s="98" t="s">
        <v>0</v>
      </c>
      <c r="C2" s="99"/>
      <c r="D2" s="99"/>
      <c r="E2" s="99"/>
      <c r="F2" s="99"/>
      <c r="G2" s="99"/>
      <c r="H2" s="99"/>
      <c r="I2" s="100"/>
    </row>
    <row r="3" spans="2:9">
      <c r="B3" s="5"/>
      <c r="C3" s="4"/>
      <c r="D3" s="4"/>
      <c r="E3" s="4"/>
      <c r="F3" s="4"/>
      <c r="G3" s="4"/>
      <c r="H3" s="4"/>
      <c r="I3" s="6"/>
    </row>
    <row r="4" spans="2:9">
      <c r="B4" s="101" t="s">
        <v>65</v>
      </c>
      <c r="C4" s="102"/>
      <c r="D4" s="102"/>
      <c r="E4" s="102"/>
      <c r="F4" s="103"/>
      <c r="G4" s="103"/>
      <c r="H4" s="103"/>
      <c r="I4" s="104"/>
    </row>
    <row r="5" spans="2:9">
      <c r="B5" s="105"/>
      <c r="C5" s="103"/>
      <c r="D5" s="103"/>
      <c r="E5" s="103"/>
      <c r="F5" s="103"/>
      <c r="G5" s="103"/>
      <c r="H5" s="103"/>
      <c r="I5" s="104"/>
    </row>
    <row r="6" spans="2:9">
      <c r="B6" s="5"/>
      <c r="C6" s="4"/>
      <c r="D6" s="4"/>
      <c r="E6" s="4"/>
      <c r="F6" s="4"/>
      <c r="G6" s="4"/>
      <c r="H6" s="4"/>
      <c r="I6" s="6"/>
    </row>
    <row r="7" spans="2:9">
      <c r="B7" s="39"/>
      <c r="C7" s="40"/>
      <c r="D7" s="40"/>
      <c r="E7" s="40"/>
      <c r="F7" s="40"/>
      <c r="G7" s="37" t="s">
        <v>5</v>
      </c>
      <c r="H7" s="10" t="s">
        <v>6</v>
      </c>
      <c r="I7" s="10" t="s">
        <v>38</v>
      </c>
    </row>
    <row r="8" spans="2:9">
      <c r="B8" s="5"/>
      <c r="C8" s="4"/>
      <c r="D8" s="4"/>
      <c r="E8" s="4"/>
      <c r="F8" s="4"/>
      <c r="G8" s="38" t="s">
        <v>39</v>
      </c>
      <c r="H8" s="38" t="s">
        <v>39</v>
      </c>
      <c r="I8" s="38" t="s">
        <v>39</v>
      </c>
    </row>
    <row r="9" spans="2:9">
      <c r="B9" s="11"/>
      <c r="C9" s="12"/>
      <c r="D9" s="12"/>
      <c r="E9" s="12"/>
      <c r="F9" s="4"/>
      <c r="G9" s="13"/>
      <c r="H9" s="13"/>
      <c r="I9" s="13"/>
    </row>
    <row r="10" spans="2:9" ht="15.75" thickBot="1">
      <c r="B10" s="5"/>
      <c r="C10" s="4"/>
      <c r="D10" s="4"/>
      <c r="E10" s="4"/>
      <c r="F10" s="4"/>
      <c r="G10" s="42"/>
      <c r="H10" s="42"/>
      <c r="I10" s="42"/>
    </row>
    <row r="11" spans="2:9" ht="20.25" thickTop="1" thickBot="1">
      <c r="B11" s="14" t="s">
        <v>40</v>
      </c>
      <c r="C11" s="15"/>
      <c r="D11" s="12"/>
      <c r="E11" s="12"/>
      <c r="F11" s="4"/>
      <c r="G11" s="41">
        <v>0</v>
      </c>
      <c r="H11" s="41">
        <v>0</v>
      </c>
      <c r="I11" s="41">
        <v>0</v>
      </c>
    </row>
    <row r="12" spans="2:9" ht="15.75" thickTop="1">
      <c r="B12" s="18"/>
      <c r="C12" s="12"/>
      <c r="D12" s="12"/>
      <c r="E12" s="12"/>
      <c r="F12" s="4"/>
      <c r="G12" s="19"/>
      <c r="H12" s="19"/>
      <c r="I12" s="19"/>
    </row>
    <row r="13" spans="2:9">
      <c r="B13" s="18" t="s">
        <v>41</v>
      </c>
      <c r="C13" s="20"/>
      <c r="D13" s="21"/>
      <c r="E13" s="20"/>
      <c r="F13" s="4"/>
      <c r="G13" s="22"/>
      <c r="H13" s="22"/>
      <c r="I13" s="22"/>
    </row>
    <row r="14" spans="2:9">
      <c r="B14" s="18"/>
      <c r="C14" s="23"/>
      <c r="D14" s="23"/>
      <c r="E14" s="20"/>
      <c r="F14" s="4"/>
      <c r="G14" s="22"/>
      <c r="H14" s="22"/>
      <c r="I14" s="22"/>
    </row>
    <row r="15" spans="2:9" ht="15.75" thickBot="1">
      <c r="B15" s="5"/>
      <c r="C15" s="4"/>
      <c r="D15" s="4"/>
      <c r="E15" s="4"/>
      <c r="F15" s="4"/>
      <c r="G15" s="17"/>
      <c r="H15" s="17"/>
      <c r="I15" s="17"/>
    </row>
    <row r="16" spans="2:9" ht="20.25" thickTop="1" thickBot="1">
      <c r="B16" s="14" t="s">
        <v>42</v>
      </c>
      <c r="C16" s="24"/>
      <c r="D16" s="23"/>
      <c r="E16" s="23"/>
      <c r="F16" s="25"/>
      <c r="G16" s="43">
        <f>SUM(G11:G15)</f>
        <v>0</v>
      </c>
      <c r="H16" s="43">
        <f t="shared" ref="H16:I16" si="0">SUM(H11:H15)</f>
        <v>0</v>
      </c>
      <c r="I16" s="43">
        <f t="shared" si="0"/>
        <v>0</v>
      </c>
    </row>
    <row r="17" spans="2:9" ht="15.75" thickTop="1">
      <c r="B17" s="26"/>
      <c r="C17" s="4"/>
      <c r="D17" s="4"/>
      <c r="E17" s="4"/>
      <c r="F17" s="4"/>
      <c r="G17" s="19"/>
      <c r="H17" s="19"/>
      <c r="I17" s="19"/>
    </row>
    <row r="18" spans="2:9" ht="18.75">
      <c r="B18" s="27" t="s">
        <v>43</v>
      </c>
      <c r="C18" s="4"/>
      <c r="D18" s="4"/>
      <c r="E18" s="4"/>
      <c r="F18" s="4"/>
      <c r="G18" s="22"/>
      <c r="H18" s="22"/>
      <c r="I18" s="22"/>
    </row>
    <row r="19" spans="2:9">
      <c r="B19" s="26" t="s">
        <v>44</v>
      </c>
      <c r="C19" s="4"/>
      <c r="D19" s="4"/>
      <c r="E19" s="4"/>
      <c r="F19" s="4"/>
      <c r="G19" s="22">
        <v>0</v>
      </c>
      <c r="H19" s="22">
        <v>49.24</v>
      </c>
      <c r="I19" s="22">
        <f>SUM(G19:H19)</f>
        <v>49.24</v>
      </c>
    </row>
    <row r="20" spans="2:9">
      <c r="B20" s="18" t="s">
        <v>53</v>
      </c>
      <c r="C20" s="12"/>
      <c r="D20" s="12"/>
      <c r="E20" s="12"/>
      <c r="F20" s="28"/>
      <c r="G20" s="29">
        <v>25</v>
      </c>
      <c r="H20" s="29">
        <f>+' 2015 Cash Book'!E49</f>
        <v>403.15000000000009</v>
      </c>
      <c r="I20" s="29">
        <f>SUM(G20:H20)</f>
        <v>428.15000000000009</v>
      </c>
    </row>
    <row r="21" spans="2:9" ht="15.75" thickBot="1">
      <c r="B21" s="18" t="s">
        <v>52</v>
      </c>
      <c r="C21" s="12"/>
      <c r="D21" s="12"/>
      <c r="E21" s="12"/>
      <c r="F21" s="4"/>
      <c r="G21" s="16">
        <v>7000</v>
      </c>
      <c r="H21" s="16"/>
      <c r="I21" s="16">
        <f>+G21</f>
        <v>7000</v>
      </c>
    </row>
    <row r="22" spans="2:9" ht="20.25" thickTop="1" thickBot="1">
      <c r="B22" s="14" t="s">
        <v>45</v>
      </c>
      <c r="C22" s="30"/>
      <c r="D22" s="12"/>
      <c r="E22" s="12"/>
      <c r="F22" s="4"/>
      <c r="G22" s="31">
        <f>SUM(G20:G21)</f>
        <v>7025</v>
      </c>
      <c r="H22" s="31">
        <f>SUM(H19:H21)</f>
        <v>452.3900000000001</v>
      </c>
      <c r="I22" s="31">
        <f>SUM(I20:I21)</f>
        <v>7428.15</v>
      </c>
    </row>
    <row r="23" spans="2:9" ht="15.75" thickTop="1">
      <c r="B23" s="18"/>
      <c r="C23" s="12"/>
      <c r="D23" s="12"/>
      <c r="E23" s="12"/>
      <c r="F23" s="4"/>
      <c r="G23" s="19"/>
      <c r="H23" s="19"/>
      <c r="I23" s="19"/>
    </row>
    <row r="24" spans="2:9">
      <c r="B24" s="5"/>
      <c r="C24" s="4"/>
      <c r="D24" s="4"/>
      <c r="E24" s="4"/>
      <c r="F24" s="4"/>
      <c r="G24" s="22"/>
      <c r="H24" s="22"/>
      <c r="I24" s="22"/>
    </row>
    <row r="25" spans="2:9" ht="18.75">
      <c r="B25" s="14" t="s">
        <v>46</v>
      </c>
      <c r="C25" s="15"/>
      <c r="D25" s="12"/>
      <c r="E25" s="12"/>
      <c r="F25" s="4"/>
      <c r="G25" s="22"/>
      <c r="H25" s="22"/>
      <c r="I25" s="22"/>
    </row>
    <row r="26" spans="2:9">
      <c r="B26" s="18"/>
      <c r="C26" s="12"/>
      <c r="D26" s="12"/>
      <c r="E26" s="12"/>
      <c r="F26" s="4"/>
      <c r="G26" s="22"/>
      <c r="H26" s="22"/>
      <c r="I26" s="22"/>
    </row>
    <row r="27" spans="2:9">
      <c r="B27" s="18" t="s">
        <v>47</v>
      </c>
      <c r="C27" s="12"/>
      <c r="D27" s="12"/>
      <c r="E27" s="12"/>
      <c r="F27" s="4"/>
      <c r="G27" s="22">
        <v>0</v>
      </c>
      <c r="H27" s="22">
        <v>0</v>
      </c>
      <c r="I27" s="22">
        <f>SUM(H27)</f>
        <v>0</v>
      </c>
    </row>
    <row r="28" spans="2:9">
      <c r="B28" s="18" t="s">
        <v>48</v>
      </c>
      <c r="C28" s="12"/>
      <c r="D28" s="12"/>
      <c r="E28" s="12"/>
      <c r="F28" s="4"/>
      <c r="G28" s="22">
        <f>+G22</f>
        <v>7025</v>
      </c>
      <c r="H28" s="22">
        <f>+H22</f>
        <v>452.3900000000001</v>
      </c>
      <c r="I28" s="22">
        <f>SUM(G28:H28)</f>
        <v>7477.39</v>
      </c>
    </row>
    <row r="29" spans="2:9">
      <c r="B29" s="18" t="s">
        <v>41</v>
      </c>
      <c r="C29" s="12"/>
      <c r="D29" s="12"/>
      <c r="E29" s="12"/>
      <c r="F29" s="4"/>
      <c r="G29" s="22"/>
      <c r="H29" s="22"/>
      <c r="I29" s="22"/>
    </row>
    <row r="30" spans="2:9">
      <c r="B30" s="18" t="s">
        <v>49</v>
      </c>
      <c r="C30" s="12"/>
      <c r="D30" s="12"/>
      <c r="E30" s="12"/>
      <c r="F30" s="4"/>
      <c r="G30" s="22"/>
      <c r="H30" s="22"/>
      <c r="I30" s="22"/>
    </row>
    <row r="31" spans="2:9" ht="15.75" thickBot="1">
      <c r="B31" s="18"/>
      <c r="C31" s="12"/>
      <c r="D31" s="12"/>
      <c r="E31" s="12"/>
      <c r="F31" s="4"/>
      <c r="G31" s="17"/>
      <c r="H31" s="17"/>
      <c r="I31" s="17"/>
    </row>
    <row r="32" spans="2:9" ht="20.25" thickTop="1" thickBot="1">
      <c r="B32" s="14" t="s">
        <v>50</v>
      </c>
      <c r="C32" s="23"/>
      <c r="D32" s="23"/>
      <c r="E32" s="23"/>
      <c r="F32" s="4"/>
      <c r="G32" s="43">
        <f>SUM(G27:G31)</f>
        <v>7025</v>
      </c>
      <c r="H32" s="43">
        <f>SUM(H27:H31)</f>
        <v>452.3900000000001</v>
      </c>
      <c r="I32" s="43">
        <f>SUM(I27:I31)</f>
        <v>7477.39</v>
      </c>
    </row>
    <row r="33" spans="2:9" ht="15.75" thickTop="1">
      <c r="B33" s="5"/>
      <c r="C33" s="4"/>
      <c r="D33" s="4"/>
      <c r="E33" s="28"/>
      <c r="F33" s="4"/>
      <c r="G33" s="44"/>
      <c r="H33" s="44"/>
      <c r="I33" s="44"/>
    </row>
    <row r="34" spans="2:9">
      <c r="B34" s="5"/>
      <c r="C34" s="4"/>
      <c r="D34" s="4"/>
      <c r="E34" s="4"/>
      <c r="F34" s="4"/>
      <c r="G34" s="13"/>
      <c r="H34" s="13"/>
      <c r="I34" s="13"/>
    </row>
    <row r="35" spans="2:9" ht="18.75">
      <c r="B35" s="27" t="s">
        <v>54</v>
      </c>
      <c r="C35" s="4"/>
      <c r="D35" s="4"/>
      <c r="E35" s="4"/>
      <c r="F35" s="4"/>
      <c r="G35" s="13"/>
      <c r="H35" s="13"/>
      <c r="I35" s="13"/>
    </row>
    <row r="36" spans="2:9">
      <c r="B36" s="5" t="s">
        <v>67</v>
      </c>
      <c r="C36" s="4"/>
      <c r="D36" s="4"/>
      <c r="E36" s="4"/>
      <c r="F36" s="4"/>
      <c r="G36" s="22">
        <v>552.5</v>
      </c>
      <c r="H36" s="13"/>
      <c r="I36" s="22">
        <f>SUM(G36:H36)</f>
        <v>552.5</v>
      </c>
    </row>
    <row r="37" spans="2:9">
      <c r="B37" s="5"/>
      <c r="C37" s="4"/>
      <c r="D37" s="4"/>
      <c r="E37" s="4"/>
      <c r="F37" s="72"/>
      <c r="G37" s="13"/>
      <c r="H37" s="36"/>
      <c r="I37" s="13"/>
    </row>
    <row r="38" spans="2:9">
      <c r="B38" s="5"/>
      <c r="C38" s="4"/>
      <c r="D38" s="4"/>
      <c r="E38" s="72"/>
      <c r="F38" s="4"/>
      <c r="G38" s="13"/>
      <c r="H38" s="36"/>
      <c r="I38" s="13"/>
    </row>
    <row r="39" spans="2:9">
      <c r="B39" s="5" t="s">
        <v>66</v>
      </c>
      <c r="C39" s="4"/>
      <c r="D39" s="4"/>
      <c r="E39" s="4"/>
      <c r="F39" s="4"/>
      <c r="G39" s="22">
        <v>5880</v>
      </c>
      <c r="H39" s="22"/>
      <c r="I39" s="22">
        <f>SUM(G39:H39)</f>
        <v>5880</v>
      </c>
    </row>
    <row r="40" spans="2:9" ht="15.75" thickBot="1">
      <c r="B40" s="5"/>
      <c r="C40" s="4"/>
      <c r="D40" s="4"/>
      <c r="E40" s="4"/>
      <c r="F40" s="4"/>
      <c r="G40" s="13"/>
      <c r="H40" s="13"/>
      <c r="I40" s="13"/>
    </row>
    <row r="41" spans="2:9" ht="20.25" thickTop="1" thickBot="1">
      <c r="B41" s="73" t="s">
        <v>56</v>
      </c>
      <c r="C41" s="4"/>
      <c r="D41" s="4"/>
      <c r="E41" s="4"/>
      <c r="F41" s="4"/>
      <c r="G41" s="58">
        <f>SUM(G36:G40)</f>
        <v>6432.5</v>
      </c>
      <c r="H41" s="58">
        <f t="shared" ref="H41" si="1">SUM(H36:H40)</f>
        <v>0</v>
      </c>
      <c r="I41" s="58">
        <f>SUM(G41:H41)</f>
        <v>6432.5</v>
      </c>
    </row>
    <row r="42" spans="2:9" ht="15.75" thickTop="1">
      <c r="B42" s="5"/>
      <c r="C42" s="4"/>
      <c r="D42" s="4"/>
      <c r="E42" s="4"/>
      <c r="F42" s="4"/>
      <c r="G42" s="4"/>
      <c r="H42" s="4"/>
      <c r="I42" s="6"/>
    </row>
    <row r="43" spans="2:9" ht="15.75" thickBot="1">
      <c r="B43" s="5"/>
      <c r="C43" s="4"/>
      <c r="D43" s="4"/>
      <c r="E43" s="4"/>
      <c r="F43" s="4"/>
      <c r="G43" s="46"/>
      <c r="H43" s="46"/>
      <c r="I43" s="74"/>
    </row>
    <row r="44" spans="2:9" ht="22.5" thickTop="1" thickBot="1">
      <c r="B44" s="75" t="s">
        <v>55</v>
      </c>
      <c r="C44" s="4"/>
      <c r="D44" s="4"/>
      <c r="E44" s="4"/>
      <c r="F44" s="4"/>
      <c r="G44" s="47">
        <f>+G32-G41</f>
        <v>592.5</v>
      </c>
      <c r="H44" s="47">
        <f>+H32-H41</f>
        <v>452.3900000000001</v>
      </c>
      <c r="I44" s="47">
        <f>+I32-I41</f>
        <v>1044.8900000000003</v>
      </c>
    </row>
    <row r="45" spans="2:9" ht="15.75" thickTop="1"/>
  </sheetData>
  <mergeCells count="2">
    <mergeCell ref="B2:I2"/>
    <mergeCell ref="B4:I5"/>
  </mergeCells>
  <pageMargins left="0.70866141732283472" right="0.70866141732283472" top="0.74803149606299213" bottom="0.74803149606299213" header="0.31496062992125984" footer="0.31496062992125984"/>
  <pageSetup paperSize="9" scale="86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50"/>
  <sheetViews>
    <sheetView topLeftCell="C4" workbookViewId="0">
      <selection activeCell="N4" sqref="N4:N8"/>
    </sheetView>
  </sheetViews>
  <sheetFormatPr defaultRowHeight="15"/>
  <cols>
    <col min="1" max="1" width="12" customWidth="1"/>
    <col min="2" max="2" width="31.42578125" style="112" customWidth="1"/>
    <col min="3" max="3" width="17" customWidth="1"/>
    <col min="4" max="4" width="11.28515625" customWidth="1"/>
    <col min="5" max="5" width="12.85546875" customWidth="1"/>
    <col min="7" max="7" width="3" customWidth="1"/>
    <col min="8" max="8" width="12.85546875" customWidth="1"/>
    <col min="9" max="9" width="45.7109375" customWidth="1"/>
    <col min="10" max="10" width="9.140625" hidden="1" customWidth="1"/>
    <col min="13" max="13" width="10.85546875" customWidth="1"/>
    <col min="14" max="14" width="12.28515625" customWidth="1"/>
  </cols>
  <sheetData>
    <row r="1" spans="1:15" ht="26.25">
      <c r="A1" s="97" t="s">
        <v>63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</row>
    <row r="2" spans="1:15" ht="18.75">
      <c r="B2" s="106" t="s">
        <v>1</v>
      </c>
      <c r="I2" s="69" t="s">
        <v>8</v>
      </c>
    </row>
    <row r="3" spans="1:15" ht="45">
      <c r="A3" s="61" t="s">
        <v>10</v>
      </c>
      <c r="B3" s="48" t="s">
        <v>14</v>
      </c>
      <c r="C3" s="13"/>
      <c r="D3" s="48" t="s">
        <v>5</v>
      </c>
      <c r="E3" s="48" t="s">
        <v>6</v>
      </c>
      <c r="F3" s="48" t="s">
        <v>4</v>
      </c>
      <c r="H3" s="62" t="s">
        <v>10</v>
      </c>
      <c r="I3" s="54" t="s">
        <v>14</v>
      </c>
      <c r="K3" s="53" t="s">
        <v>13</v>
      </c>
      <c r="L3" s="13"/>
      <c r="M3" s="48" t="s">
        <v>5</v>
      </c>
      <c r="N3" s="48" t="s">
        <v>6</v>
      </c>
      <c r="O3" s="48" t="s">
        <v>57</v>
      </c>
    </row>
    <row r="4" spans="1:15" ht="15.75">
      <c r="A4" s="77">
        <v>42095</v>
      </c>
      <c r="B4" s="94" t="s">
        <v>72</v>
      </c>
      <c r="C4" s="78"/>
      <c r="D4" s="79">
        <v>7025</v>
      </c>
      <c r="E4" s="79">
        <v>1010.69</v>
      </c>
      <c r="F4" s="79">
        <f>SUM(D4:E4)</f>
        <v>8035.6900000000005</v>
      </c>
      <c r="H4" s="55">
        <v>42138</v>
      </c>
      <c r="I4" s="13" t="s">
        <v>75</v>
      </c>
      <c r="K4" s="49">
        <v>124</v>
      </c>
      <c r="L4" s="13"/>
      <c r="M4" s="13"/>
      <c r="N4" s="22">
        <v>552.5</v>
      </c>
      <c r="O4" s="22">
        <f>+N4+M4</f>
        <v>552.5</v>
      </c>
    </row>
    <row r="5" spans="1:15" ht="15.75">
      <c r="A5" s="77">
        <v>42116</v>
      </c>
      <c r="B5" s="84" t="s">
        <v>73</v>
      </c>
      <c r="C5" s="13"/>
      <c r="D5" s="22"/>
      <c r="E5" s="22">
        <v>50.96</v>
      </c>
      <c r="F5" s="22">
        <f t="shared" ref="F5" si="0">SUM(D5:E5)</f>
        <v>50.96</v>
      </c>
      <c r="H5" s="55">
        <v>42159</v>
      </c>
      <c r="I5" s="13" t="s">
        <v>76</v>
      </c>
      <c r="K5" s="49">
        <v>125</v>
      </c>
      <c r="L5" s="13"/>
      <c r="M5" s="22">
        <v>5880</v>
      </c>
      <c r="N5" s="22"/>
      <c r="O5" s="22">
        <f t="shared" ref="O5:O28" si="1">+N5+M5</f>
        <v>5880</v>
      </c>
    </row>
    <row r="6" spans="1:15" ht="31.5">
      <c r="A6" s="77">
        <v>42130</v>
      </c>
      <c r="B6" s="94" t="s">
        <v>74</v>
      </c>
      <c r="C6" s="78"/>
      <c r="D6" s="79">
        <v>780</v>
      </c>
      <c r="E6" s="79"/>
      <c r="F6" s="79">
        <f>SUM(D6:E6)</f>
        <v>780</v>
      </c>
      <c r="H6" s="55">
        <v>42159</v>
      </c>
      <c r="I6" s="13" t="s">
        <v>77</v>
      </c>
      <c r="K6" s="49">
        <v>126</v>
      </c>
      <c r="L6" s="13"/>
      <c r="M6" s="22"/>
      <c r="N6" s="22">
        <v>64</v>
      </c>
      <c r="O6" s="22">
        <f t="shared" si="1"/>
        <v>64</v>
      </c>
    </row>
    <row r="7" spans="1:15" ht="15.75">
      <c r="A7" s="77"/>
      <c r="B7" s="94"/>
      <c r="C7" s="78"/>
      <c r="D7" s="79"/>
      <c r="E7" s="79"/>
      <c r="F7" s="79">
        <f>SUM(D7:E7)</f>
        <v>0</v>
      </c>
      <c r="H7" s="55">
        <v>42159</v>
      </c>
      <c r="I7" s="13" t="s">
        <v>78</v>
      </c>
      <c r="K7" s="49">
        <v>127</v>
      </c>
      <c r="L7" s="13"/>
      <c r="M7" s="44"/>
      <c r="N7" s="19">
        <v>20</v>
      </c>
      <c r="O7" s="19">
        <f t="shared" si="1"/>
        <v>20</v>
      </c>
    </row>
    <row r="8" spans="1:15" ht="15.75">
      <c r="A8" s="77"/>
      <c r="B8" s="94"/>
      <c r="C8" s="78"/>
      <c r="D8" s="79"/>
      <c r="E8" s="79"/>
      <c r="F8" s="79">
        <f>SUM(D8:E8)</f>
        <v>0</v>
      </c>
      <c r="H8" s="55">
        <v>42171</v>
      </c>
      <c r="I8" s="13" t="s">
        <v>77</v>
      </c>
      <c r="K8" s="49">
        <v>128</v>
      </c>
      <c r="L8" s="13"/>
      <c r="M8" s="13"/>
      <c r="N8" s="22">
        <v>22</v>
      </c>
      <c r="O8" s="22">
        <f t="shared" si="1"/>
        <v>22</v>
      </c>
    </row>
    <row r="9" spans="1:15" ht="15.75">
      <c r="A9" s="80"/>
      <c r="B9" s="107"/>
      <c r="C9" s="81"/>
      <c r="D9" s="82"/>
      <c r="E9" s="82"/>
      <c r="F9" s="79">
        <f>SUM(D9:E9)</f>
        <v>0</v>
      </c>
      <c r="H9" s="55"/>
      <c r="I9" s="13"/>
      <c r="K9" s="13"/>
      <c r="L9" s="13"/>
      <c r="M9" s="13"/>
      <c r="N9" s="22"/>
      <c r="O9" s="22">
        <f t="shared" si="1"/>
        <v>0</v>
      </c>
    </row>
    <row r="10" spans="1:15" ht="15.75">
      <c r="A10" s="77"/>
      <c r="B10" s="84"/>
      <c r="C10" s="13"/>
      <c r="D10" s="22"/>
      <c r="E10" s="22"/>
      <c r="F10" s="22">
        <f t="shared" ref="F10:F29" si="2">SUM(D10:E10)</f>
        <v>0</v>
      </c>
      <c r="H10" s="55"/>
      <c r="I10" s="13"/>
      <c r="K10" s="13"/>
      <c r="L10" s="13"/>
      <c r="M10" s="19"/>
      <c r="N10" s="19"/>
      <c r="O10" s="22">
        <f t="shared" si="1"/>
        <v>0</v>
      </c>
    </row>
    <row r="11" spans="1:15" ht="15.75">
      <c r="A11" s="77"/>
      <c r="B11" s="84"/>
      <c r="C11" s="13"/>
      <c r="D11" s="22"/>
      <c r="E11" s="22"/>
      <c r="F11" s="22">
        <f t="shared" si="2"/>
        <v>0</v>
      </c>
      <c r="G11" s="95"/>
      <c r="H11" s="55"/>
      <c r="I11" s="13"/>
      <c r="K11" s="49"/>
      <c r="L11" s="13"/>
      <c r="M11" s="13"/>
      <c r="N11" s="22"/>
      <c r="O11" s="22">
        <f t="shared" si="1"/>
        <v>0</v>
      </c>
    </row>
    <row r="12" spans="1:15">
      <c r="A12" s="55"/>
      <c r="B12" s="84"/>
      <c r="C12" s="13"/>
      <c r="D12" s="22"/>
      <c r="E12" s="22"/>
      <c r="F12" s="22">
        <f t="shared" si="2"/>
        <v>0</v>
      </c>
      <c r="H12" s="13"/>
      <c r="I12" s="13"/>
      <c r="K12" s="13"/>
      <c r="L12" s="13"/>
      <c r="M12" s="13"/>
      <c r="N12" s="22"/>
      <c r="O12" s="22">
        <f t="shared" si="1"/>
        <v>0</v>
      </c>
    </row>
    <row r="13" spans="1:15">
      <c r="A13" s="55"/>
      <c r="B13" s="84"/>
      <c r="C13" s="13"/>
      <c r="D13" s="22"/>
      <c r="E13" s="22"/>
      <c r="F13" s="22">
        <f t="shared" si="2"/>
        <v>0</v>
      </c>
      <c r="H13" s="55"/>
      <c r="I13" s="13"/>
      <c r="K13" s="49"/>
      <c r="L13" s="13"/>
      <c r="M13" s="13"/>
      <c r="N13" s="36"/>
      <c r="O13" s="22">
        <f t="shared" si="1"/>
        <v>0</v>
      </c>
    </row>
    <row r="14" spans="1:15">
      <c r="A14" s="13"/>
      <c r="B14" s="84"/>
      <c r="C14" s="13"/>
      <c r="D14" s="22"/>
      <c r="E14" s="22"/>
      <c r="F14" s="22">
        <f t="shared" si="2"/>
        <v>0</v>
      </c>
      <c r="H14" s="13"/>
      <c r="I14" s="13"/>
      <c r="K14" s="13"/>
      <c r="L14" s="13"/>
      <c r="M14" s="13"/>
      <c r="N14" s="22"/>
      <c r="O14" s="22">
        <f t="shared" si="1"/>
        <v>0</v>
      </c>
    </row>
    <row r="15" spans="1:15">
      <c r="A15" s="13"/>
      <c r="B15" s="84"/>
      <c r="C15" s="13"/>
      <c r="D15" s="22"/>
      <c r="E15" s="22"/>
      <c r="F15" s="22">
        <f t="shared" si="2"/>
        <v>0</v>
      </c>
      <c r="H15" s="55"/>
      <c r="I15" s="13"/>
      <c r="K15" s="49"/>
      <c r="L15" s="13"/>
      <c r="M15" s="13"/>
      <c r="N15" s="36"/>
      <c r="O15" s="22">
        <f t="shared" si="1"/>
        <v>0</v>
      </c>
    </row>
    <row r="16" spans="1:15">
      <c r="A16" s="13"/>
      <c r="B16" s="84"/>
      <c r="C16" s="13"/>
      <c r="D16" s="22"/>
      <c r="E16" s="22"/>
      <c r="F16" s="22">
        <f t="shared" si="2"/>
        <v>0</v>
      </c>
      <c r="H16" s="55"/>
      <c r="I16" s="13"/>
      <c r="K16" s="49"/>
      <c r="L16" s="13"/>
      <c r="M16" s="13"/>
      <c r="N16" s="36"/>
      <c r="O16" s="22">
        <f t="shared" si="1"/>
        <v>0</v>
      </c>
    </row>
    <row r="17" spans="1:15">
      <c r="A17" s="13"/>
      <c r="B17" s="84"/>
      <c r="C17" s="13"/>
      <c r="D17" s="22"/>
      <c r="E17" s="22"/>
      <c r="F17" s="22">
        <f t="shared" si="2"/>
        <v>0</v>
      </c>
      <c r="H17" s="55"/>
      <c r="I17" s="13"/>
      <c r="K17" s="49"/>
      <c r="L17" s="13"/>
      <c r="M17" s="13"/>
      <c r="N17" s="36"/>
      <c r="O17" s="22">
        <f t="shared" si="1"/>
        <v>0</v>
      </c>
    </row>
    <row r="18" spans="1:15">
      <c r="A18" s="13"/>
      <c r="B18" s="84"/>
      <c r="C18" s="13"/>
      <c r="D18" s="13"/>
      <c r="E18" s="22"/>
      <c r="F18" s="22">
        <f t="shared" si="2"/>
        <v>0</v>
      </c>
      <c r="H18" s="55"/>
      <c r="I18" s="13"/>
      <c r="K18" s="49"/>
      <c r="L18" s="13"/>
      <c r="M18" s="13"/>
      <c r="N18" s="36"/>
      <c r="O18" s="22">
        <f t="shared" si="1"/>
        <v>0</v>
      </c>
    </row>
    <row r="19" spans="1:15">
      <c r="A19" s="13"/>
      <c r="B19" s="84"/>
      <c r="C19" s="13"/>
      <c r="D19" s="13"/>
      <c r="E19" s="22"/>
      <c r="F19" s="22">
        <f t="shared" si="2"/>
        <v>0</v>
      </c>
      <c r="H19" s="55"/>
      <c r="I19" s="13"/>
      <c r="K19" s="49"/>
      <c r="L19" s="13"/>
      <c r="M19" s="13"/>
      <c r="N19" s="36"/>
      <c r="O19" s="22">
        <f t="shared" si="1"/>
        <v>0</v>
      </c>
    </row>
    <row r="20" spans="1:15">
      <c r="A20" s="13"/>
      <c r="B20" s="84"/>
      <c r="C20" s="13"/>
      <c r="D20" s="13"/>
      <c r="E20" s="22"/>
      <c r="F20" s="22">
        <f t="shared" si="2"/>
        <v>0</v>
      </c>
      <c r="H20" s="55"/>
      <c r="I20" s="13"/>
      <c r="K20" s="49"/>
      <c r="L20" s="13"/>
      <c r="M20" s="13"/>
      <c r="N20" s="36"/>
      <c r="O20" s="22">
        <f t="shared" si="1"/>
        <v>0</v>
      </c>
    </row>
    <row r="21" spans="1:15">
      <c r="A21" s="13"/>
      <c r="B21" s="84"/>
      <c r="C21" s="13"/>
      <c r="D21" s="13"/>
      <c r="E21" s="22"/>
      <c r="F21" s="22">
        <f t="shared" si="2"/>
        <v>0</v>
      </c>
      <c r="H21" s="55"/>
      <c r="I21" s="13"/>
      <c r="K21" s="49"/>
      <c r="L21" s="13"/>
      <c r="M21" s="13"/>
      <c r="N21" s="36"/>
      <c r="O21" s="22">
        <f t="shared" si="1"/>
        <v>0</v>
      </c>
    </row>
    <row r="22" spans="1:15">
      <c r="A22" s="13"/>
      <c r="B22" s="84"/>
      <c r="C22" s="13"/>
      <c r="D22" s="13"/>
      <c r="E22" s="22"/>
      <c r="F22" s="22">
        <f t="shared" si="2"/>
        <v>0</v>
      </c>
      <c r="H22" s="55"/>
      <c r="I22" s="13"/>
      <c r="K22" s="49"/>
      <c r="L22" s="13"/>
      <c r="M22" s="13"/>
      <c r="N22" s="36"/>
      <c r="O22" s="22">
        <f t="shared" si="1"/>
        <v>0</v>
      </c>
    </row>
    <row r="23" spans="1:15">
      <c r="A23" s="13"/>
      <c r="B23" s="84"/>
      <c r="C23" s="13"/>
      <c r="D23" s="13"/>
      <c r="E23" s="22"/>
      <c r="F23" s="22">
        <f t="shared" si="2"/>
        <v>0</v>
      </c>
      <c r="H23" s="55"/>
      <c r="I23" s="13"/>
      <c r="K23" s="49"/>
      <c r="L23" s="13"/>
      <c r="M23" s="13"/>
      <c r="N23" s="36"/>
      <c r="O23" s="22">
        <f t="shared" si="1"/>
        <v>0</v>
      </c>
    </row>
    <row r="24" spans="1:15">
      <c r="A24" s="13"/>
      <c r="B24" s="84"/>
      <c r="C24" s="13"/>
      <c r="D24" s="13"/>
      <c r="E24" s="22"/>
      <c r="F24" s="22">
        <f t="shared" si="2"/>
        <v>0</v>
      </c>
      <c r="H24" s="55"/>
      <c r="I24" s="13"/>
      <c r="K24" s="49"/>
      <c r="L24" s="13"/>
      <c r="M24" s="13"/>
      <c r="N24" s="36"/>
      <c r="O24" s="22">
        <f t="shared" si="1"/>
        <v>0</v>
      </c>
    </row>
    <row r="25" spans="1:15">
      <c r="A25" s="13"/>
      <c r="B25" s="84"/>
      <c r="C25" s="13"/>
      <c r="D25" s="13"/>
      <c r="E25" s="22"/>
      <c r="F25" s="22">
        <f t="shared" si="2"/>
        <v>0</v>
      </c>
      <c r="H25" s="55"/>
      <c r="I25" s="13"/>
      <c r="K25" s="49"/>
      <c r="L25" s="13"/>
      <c r="M25" s="13"/>
      <c r="N25" s="36"/>
      <c r="O25" s="22">
        <f t="shared" si="1"/>
        <v>0</v>
      </c>
    </row>
    <row r="26" spans="1:15">
      <c r="A26" s="13"/>
      <c r="B26" s="84"/>
      <c r="C26" s="13"/>
      <c r="D26" s="13"/>
      <c r="E26" s="22"/>
      <c r="F26" s="22">
        <f t="shared" si="2"/>
        <v>0</v>
      </c>
      <c r="H26" s="55"/>
      <c r="I26" s="13"/>
      <c r="K26" s="49"/>
      <c r="L26" s="13"/>
      <c r="M26" s="13"/>
      <c r="N26" s="36"/>
      <c r="O26" s="22">
        <f t="shared" si="1"/>
        <v>0</v>
      </c>
    </row>
    <row r="27" spans="1:15">
      <c r="A27" s="13"/>
      <c r="B27" s="84"/>
      <c r="C27" s="13"/>
      <c r="D27" s="13"/>
      <c r="E27" s="13"/>
      <c r="F27" s="22">
        <f t="shared" si="2"/>
        <v>0</v>
      </c>
      <c r="H27" s="55"/>
      <c r="I27" s="13"/>
      <c r="K27" s="49"/>
      <c r="L27" s="13"/>
      <c r="M27" s="13"/>
      <c r="N27" s="36"/>
      <c r="O27" s="22">
        <f t="shared" si="1"/>
        <v>0</v>
      </c>
    </row>
    <row r="28" spans="1:15">
      <c r="A28" s="13"/>
      <c r="B28" s="84"/>
      <c r="C28" s="13"/>
      <c r="D28" s="13"/>
      <c r="E28" s="13"/>
      <c r="F28" s="22">
        <f t="shared" si="2"/>
        <v>0</v>
      </c>
      <c r="H28" s="55"/>
      <c r="I28" s="13"/>
      <c r="K28" s="49"/>
      <c r="L28" s="13"/>
      <c r="M28" s="13"/>
      <c r="N28" s="36"/>
      <c r="O28" s="22">
        <f t="shared" si="1"/>
        <v>0</v>
      </c>
    </row>
    <row r="29" spans="1:15">
      <c r="A29" s="13"/>
      <c r="B29" s="84"/>
      <c r="C29" s="13"/>
      <c r="D29" s="13"/>
      <c r="E29" s="13"/>
      <c r="F29" s="22">
        <f t="shared" si="2"/>
        <v>0</v>
      </c>
      <c r="H29" s="13"/>
      <c r="I29" s="13"/>
      <c r="K29" s="13"/>
      <c r="L29" s="13"/>
      <c r="M29" s="13"/>
      <c r="N29" s="13"/>
      <c r="O29" s="22"/>
    </row>
    <row r="30" spans="1:15">
      <c r="A30" s="44"/>
      <c r="B30" s="108"/>
      <c r="C30" s="44"/>
      <c r="D30" s="44"/>
      <c r="E30" s="19"/>
      <c r="F30" s="19"/>
      <c r="H30" s="13"/>
      <c r="I30" s="13"/>
      <c r="K30" s="44"/>
      <c r="L30" s="44"/>
      <c r="M30" s="44"/>
      <c r="N30" s="44"/>
      <c r="O30" s="19"/>
    </row>
    <row r="31" spans="1:15">
      <c r="A31" s="50"/>
      <c r="B31" s="84"/>
      <c r="C31" s="13"/>
      <c r="D31" s="13"/>
      <c r="E31" s="22"/>
      <c r="F31" s="22"/>
      <c r="H31" s="13"/>
      <c r="I31" s="13"/>
      <c r="K31" s="13"/>
      <c r="L31" s="13"/>
      <c r="M31" s="13"/>
      <c r="N31" s="13"/>
      <c r="O31" s="22"/>
    </row>
    <row r="32" spans="1:15">
      <c r="A32" s="13"/>
      <c r="B32" s="84"/>
      <c r="C32" s="13"/>
      <c r="D32" s="13"/>
      <c r="E32" s="22"/>
      <c r="F32" s="22"/>
      <c r="H32" s="13"/>
      <c r="I32" s="13"/>
      <c r="K32" s="13"/>
      <c r="L32" s="13"/>
      <c r="M32" s="13"/>
      <c r="N32" s="13"/>
      <c r="O32" s="22"/>
    </row>
    <row r="33" spans="1:15">
      <c r="A33" s="13"/>
      <c r="B33" s="84"/>
      <c r="C33" s="22"/>
      <c r="D33" s="13"/>
      <c r="E33" s="22"/>
      <c r="F33" s="22"/>
      <c r="H33" s="13"/>
      <c r="I33" s="13"/>
      <c r="K33" s="13"/>
      <c r="L33" s="13"/>
      <c r="M33" s="13"/>
      <c r="N33" s="13"/>
      <c r="O33" s="22"/>
    </row>
    <row r="34" spans="1:15">
      <c r="A34" s="13"/>
      <c r="B34" s="84"/>
      <c r="C34" s="22"/>
      <c r="D34" s="13"/>
      <c r="E34" s="13"/>
      <c r="F34" s="13"/>
      <c r="H34" s="13"/>
      <c r="I34" s="13"/>
      <c r="K34" s="13"/>
      <c r="L34" s="13"/>
      <c r="M34" s="13"/>
      <c r="N34" s="22"/>
      <c r="O34" s="22"/>
    </row>
    <row r="35" spans="1:15">
      <c r="A35" s="13"/>
      <c r="B35" s="84"/>
      <c r="C35" s="22"/>
      <c r="D35" s="13"/>
      <c r="E35" s="13"/>
      <c r="F35" s="13"/>
      <c r="H35" s="13"/>
      <c r="I35" s="13"/>
      <c r="K35" s="13"/>
      <c r="L35" s="13"/>
      <c r="M35" s="13"/>
      <c r="N35" s="13"/>
      <c r="O35" s="22"/>
    </row>
    <row r="36" spans="1:15">
      <c r="A36" s="13"/>
      <c r="B36" s="84"/>
      <c r="C36" s="22"/>
      <c r="D36" s="13"/>
      <c r="E36" s="13"/>
      <c r="F36" s="13"/>
      <c r="H36" s="13"/>
      <c r="I36" s="13"/>
      <c r="K36" s="13"/>
      <c r="L36" s="13"/>
      <c r="M36" s="13"/>
      <c r="N36" s="13"/>
      <c r="O36" s="22"/>
    </row>
    <row r="37" spans="1:15">
      <c r="A37" s="13"/>
      <c r="B37" s="84"/>
      <c r="C37" s="22"/>
      <c r="D37" s="13"/>
      <c r="E37" s="13"/>
      <c r="F37" s="13"/>
      <c r="H37" s="13"/>
      <c r="I37" s="13"/>
      <c r="K37" s="13"/>
      <c r="L37" s="13"/>
      <c r="M37" s="13"/>
      <c r="N37" s="13"/>
      <c r="O37" s="22"/>
    </row>
    <row r="38" spans="1:15">
      <c r="A38" s="13"/>
      <c r="B38" s="84"/>
      <c r="C38" s="68"/>
      <c r="D38" s="22"/>
      <c r="E38" s="13"/>
      <c r="F38" s="22"/>
      <c r="H38" s="13"/>
      <c r="I38" s="13"/>
      <c r="K38" s="13"/>
      <c r="L38" s="13"/>
      <c r="M38" s="13"/>
      <c r="N38" s="13"/>
      <c r="O38" s="22"/>
    </row>
    <row r="39" spans="1:15">
      <c r="A39" s="13"/>
      <c r="B39" s="84"/>
      <c r="C39" s="13"/>
      <c r="D39" s="13"/>
      <c r="E39" s="13"/>
      <c r="F39" s="13"/>
      <c r="H39" s="13"/>
      <c r="I39" s="13"/>
      <c r="K39" s="13"/>
      <c r="L39" s="13"/>
      <c r="M39" s="13"/>
      <c r="N39" s="13"/>
      <c r="O39" s="22"/>
    </row>
    <row r="40" spans="1:15">
      <c r="A40" s="13"/>
      <c r="B40" s="84"/>
      <c r="C40" s="13"/>
      <c r="D40" s="13"/>
      <c r="E40" s="13"/>
      <c r="F40" s="13"/>
      <c r="H40" s="13"/>
      <c r="I40" s="13"/>
      <c r="K40" s="13"/>
      <c r="L40" s="13"/>
      <c r="M40" s="13"/>
      <c r="N40" s="13"/>
      <c r="O40" s="22"/>
    </row>
    <row r="41" spans="1:15">
      <c r="A41" s="13"/>
      <c r="B41" s="84"/>
      <c r="C41" s="13"/>
      <c r="D41" s="13"/>
      <c r="E41" s="13"/>
      <c r="F41" s="13"/>
      <c r="H41" s="13"/>
      <c r="I41" s="13"/>
      <c r="K41" s="13"/>
      <c r="L41" s="13"/>
      <c r="M41" s="13"/>
      <c r="N41" s="13"/>
      <c r="O41" s="22"/>
    </row>
    <row r="42" spans="1:15">
      <c r="A42" s="60"/>
      <c r="B42" s="109"/>
      <c r="C42" s="13"/>
      <c r="D42" s="60"/>
      <c r="E42" s="60"/>
      <c r="F42" s="60"/>
      <c r="H42" s="60"/>
      <c r="I42" s="60"/>
      <c r="K42" s="60"/>
      <c r="L42" s="60"/>
      <c r="M42" s="60"/>
      <c r="N42" s="60"/>
      <c r="O42" s="63"/>
    </row>
    <row r="43" spans="1:15" ht="15.75" thickBot="1">
      <c r="A43" s="42"/>
      <c r="B43" s="110"/>
      <c r="C43" s="1"/>
      <c r="D43" s="42"/>
      <c r="E43" s="42"/>
      <c r="F43" s="42"/>
      <c r="H43" s="42"/>
      <c r="I43" s="42"/>
      <c r="J43" s="1"/>
      <c r="K43" s="42"/>
      <c r="L43" s="42"/>
      <c r="M43" s="42"/>
      <c r="N43" s="42"/>
      <c r="O43" s="17"/>
    </row>
    <row r="44" spans="1:15" ht="16.5" thickTop="1" thickBot="1">
      <c r="A44" s="56"/>
      <c r="B44" s="111" t="s">
        <v>4</v>
      </c>
      <c r="C44" s="46"/>
      <c r="D44" s="43">
        <f>SUM(D4:D43)</f>
        <v>7805</v>
      </c>
      <c r="E44" s="43">
        <f>SUM(E4:E43)</f>
        <v>1061.6500000000001</v>
      </c>
      <c r="F44" s="43">
        <f>SUM(F4:F43)</f>
        <v>8866.6500000000015</v>
      </c>
      <c r="H44" s="56"/>
      <c r="I44" s="64" t="s">
        <v>57</v>
      </c>
      <c r="J44" s="46"/>
      <c r="K44" s="56"/>
      <c r="L44" s="56"/>
      <c r="M44" s="43">
        <f>SUM(M4:M43)</f>
        <v>5880</v>
      </c>
      <c r="N44" s="43">
        <f>SUM(N4:N43)</f>
        <v>658.5</v>
      </c>
      <c r="O44" s="43">
        <f>SUM(M44:N44)</f>
        <v>6538.5</v>
      </c>
    </row>
    <row r="45" spans="1:15" ht="15.75" thickTop="1">
      <c r="A45" s="44"/>
      <c r="B45" s="108"/>
      <c r="D45" s="44"/>
      <c r="E45" s="44"/>
      <c r="F45" s="44"/>
      <c r="H45" s="4"/>
      <c r="I45" s="4"/>
      <c r="J45" s="4"/>
      <c r="K45" s="4"/>
      <c r="L45" s="4"/>
      <c r="M45" s="4"/>
      <c r="N45" s="4"/>
      <c r="O45" s="3"/>
    </row>
    <row r="49" spans="3:9" ht="15.75" thickBot="1">
      <c r="C49" s="113" t="s">
        <v>64</v>
      </c>
      <c r="D49" s="114">
        <f>+D44-M44</f>
        <v>1925</v>
      </c>
      <c r="E49" s="114">
        <f>+E44-N44</f>
        <v>403.15000000000009</v>
      </c>
      <c r="F49" s="114">
        <f t="shared" ref="F49" si="3">+F44-O44</f>
        <v>2328.1500000000015</v>
      </c>
      <c r="I49" s="83"/>
    </row>
    <row r="50" spans="3:9" ht="15.75" thickTop="1"/>
  </sheetData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scale="62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S39"/>
  <sheetViews>
    <sheetView tabSelected="1" topLeftCell="A20" workbookViewId="0">
      <selection activeCell="B1" sqref="B1:S38"/>
    </sheetView>
  </sheetViews>
  <sheetFormatPr defaultRowHeight="15"/>
  <cols>
    <col min="1" max="1" width="3.85546875" customWidth="1"/>
    <col min="2" max="2" width="10.7109375" bestFit="1" customWidth="1"/>
    <col min="3" max="3" width="37.28515625" customWidth="1"/>
    <col min="4" max="6" width="10.28515625" customWidth="1"/>
    <col min="7" max="7" width="11.28515625" customWidth="1"/>
    <col min="8" max="8" width="13.28515625" customWidth="1"/>
    <col min="10" max="10" width="2.85546875" customWidth="1"/>
    <col min="11" max="11" width="11.5703125" customWidth="1"/>
    <col min="12" max="12" width="35.28515625" customWidth="1"/>
    <col min="15" max="15" width="9.28515625" customWidth="1"/>
    <col min="16" max="16" width="12.42578125" customWidth="1"/>
    <col min="17" max="17" width="11.5703125" customWidth="1"/>
    <col min="18" max="18" width="12" customWidth="1"/>
  </cols>
  <sheetData>
    <row r="1" spans="2:19" ht="26.25">
      <c r="B1" s="97" t="s">
        <v>83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</row>
    <row r="2" spans="2:19" ht="18.75">
      <c r="C2" s="69" t="s">
        <v>1</v>
      </c>
      <c r="L2" s="69" t="s">
        <v>8</v>
      </c>
    </row>
    <row r="3" spans="2:19" ht="30">
      <c r="B3" s="61" t="s">
        <v>10</v>
      </c>
      <c r="C3" s="53" t="s">
        <v>14</v>
      </c>
      <c r="D3" s="52" t="s">
        <v>68</v>
      </c>
      <c r="E3" s="52" t="s">
        <v>62</v>
      </c>
      <c r="F3" s="85" t="s">
        <v>4</v>
      </c>
      <c r="G3" s="48" t="s">
        <v>5</v>
      </c>
      <c r="H3" s="48" t="s">
        <v>6</v>
      </c>
      <c r="I3" s="48" t="s">
        <v>69</v>
      </c>
      <c r="K3" s="62" t="s">
        <v>10</v>
      </c>
      <c r="L3" s="54" t="s">
        <v>14</v>
      </c>
      <c r="M3" s="53" t="s">
        <v>13</v>
      </c>
      <c r="N3" s="53" t="s">
        <v>68</v>
      </c>
      <c r="O3" s="53" t="s">
        <v>62</v>
      </c>
      <c r="P3" s="85" t="s">
        <v>57</v>
      </c>
      <c r="Q3" s="48" t="s">
        <v>5</v>
      </c>
      <c r="R3" s="48" t="s">
        <v>6</v>
      </c>
      <c r="S3" s="48" t="s">
        <v>4</v>
      </c>
    </row>
    <row r="4" spans="2:19">
      <c r="B4" s="50">
        <v>42095</v>
      </c>
      <c r="C4" s="13" t="s">
        <v>79</v>
      </c>
      <c r="D4" s="13">
        <v>49.24</v>
      </c>
      <c r="E4" s="13">
        <v>8035.69</v>
      </c>
      <c r="F4" s="13">
        <f>SUM(D4:E4)</f>
        <v>8084.9299999999994</v>
      </c>
      <c r="G4" s="22">
        <v>7025</v>
      </c>
      <c r="H4" s="22">
        <f>49.24+1010.69</f>
        <v>1059.93</v>
      </c>
      <c r="I4" s="22">
        <f>SUM(G4:H4)</f>
        <v>8084.93</v>
      </c>
      <c r="K4" s="55">
        <v>42138</v>
      </c>
      <c r="L4" s="13" t="s">
        <v>75</v>
      </c>
      <c r="M4" s="49">
        <v>124</v>
      </c>
      <c r="N4" s="49"/>
      <c r="O4" s="22">
        <v>552.5</v>
      </c>
      <c r="P4" s="86">
        <f>SUM(N4:O4)</f>
        <v>552.5</v>
      </c>
      <c r="Q4" s="13"/>
      <c r="R4" s="22">
        <v>552.5</v>
      </c>
      <c r="S4" s="88">
        <f>SUM(Q4:R4)</f>
        <v>552.5</v>
      </c>
    </row>
    <row r="5" spans="2:19">
      <c r="B5" s="55">
        <v>42116</v>
      </c>
      <c r="C5" s="13" t="s">
        <v>80</v>
      </c>
      <c r="D5" s="13"/>
      <c r="E5" s="13">
        <v>50.96</v>
      </c>
      <c r="F5" s="13">
        <f t="shared" ref="F5:F23" si="0">SUM(D5:E5)</f>
        <v>50.96</v>
      </c>
      <c r="G5" s="13"/>
      <c r="H5" s="22">
        <v>50.96</v>
      </c>
      <c r="I5" s="22">
        <f t="shared" ref="I5:I23" si="1">SUM(G5:H5)</f>
        <v>50.96</v>
      </c>
      <c r="K5" s="55">
        <v>42159</v>
      </c>
      <c r="L5" s="13" t="s">
        <v>76</v>
      </c>
      <c r="M5" s="49">
        <v>125</v>
      </c>
      <c r="N5" s="49"/>
      <c r="O5" s="22">
        <v>5880</v>
      </c>
      <c r="P5" s="86">
        <f t="shared" ref="P5:P8" si="2">SUM(N5:O5)</f>
        <v>5880</v>
      </c>
      <c r="Q5" s="13">
        <v>5880</v>
      </c>
      <c r="R5" s="22"/>
      <c r="S5" s="88">
        <f t="shared" ref="S5:S8" si="3">SUM(Q5:R5)</f>
        <v>5880</v>
      </c>
    </row>
    <row r="6" spans="2:19">
      <c r="B6" s="76">
        <v>42130</v>
      </c>
      <c r="C6" s="44" t="s">
        <v>81</v>
      </c>
      <c r="D6" s="44"/>
      <c r="E6" s="19">
        <v>780</v>
      </c>
      <c r="F6" s="22">
        <f t="shared" si="0"/>
        <v>780</v>
      </c>
      <c r="G6" s="19">
        <v>780</v>
      </c>
      <c r="H6" s="19"/>
      <c r="I6" s="22">
        <f t="shared" si="1"/>
        <v>780</v>
      </c>
      <c r="K6" s="55">
        <v>42159</v>
      </c>
      <c r="L6" s="13" t="s">
        <v>77</v>
      </c>
      <c r="M6" s="49">
        <v>126</v>
      </c>
      <c r="N6" s="49"/>
      <c r="O6" s="22">
        <v>64</v>
      </c>
      <c r="P6" s="86">
        <f t="shared" si="2"/>
        <v>64</v>
      </c>
      <c r="Q6" s="44"/>
      <c r="R6" s="19">
        <v>64</v>
      </c>
      <c r="S6" s="88">
        <f t="shared" si="3"/>
        <v>64</v>
      </c>
    </row>
    <row r="7" spans="2:19">
      <c r="B7" s="50"/>
      <c r="C7" s="13"/>
      <c r="D7" s="13"/>
      <c r="E7" s="13"/>
      <c r="F7" s="13">
        <f t="shared" si="0"/>
        <v>0</v>
      </c>
      <c r="G7" s="13"/>
      <c r="H7" s="22"/>
      <c r="I7" s="22">
        <f t="shared" si="1"/>
        <v>0</v>
      </c>
      <c r="K7" s="55">
        <v>42159</v>
      </c>
      <c r="L7" s="13" t="s">
        <v>78</v>
      </c>
      <c r="M7" s="49">
        <v>127</v>
      </c>
      <c r="N7" s="49"/>
      <c r="O7" s="19">
        <v>20</v>
      </c>
      <c r="P7" s="86">
        <f t="shared" si="2"/>
        <v>20</v>
      </c>
      <c r="Q7" s="13"/>
      <c r="R7" s="22">
        <v>20</v>
      </c>
      <c r="S7" s="88">
        <f t="shared" si="3"/>
        <v>20</v>
      </c>
    </row>
    <row r="8" spans="2:19">
      <c r="B8" s="13"/>
      <c r="C8" s="13"/>
      <c r="D8" s="13"/>
      <c r="E8" s="13"/>
      <c r="F8" s="13">
        <f t="shared" si="0"/>
        <v>0</v>
      </c>
      <c r="G8" s="13"/>
      <c r="H8" s="22"/>
      <c r="I8" s="22">
        <f t="shared" si="1"/>
        <v>0</v>
      </c>
      <c r="K8" s="55">
        <v>42171</v>
      </c>
      <c r="L8" s="13" t="s">
        <v>77</v>
      </c>
      <c r="M8" s="49">
        <v>128</v>
      </c>
      <c r="N8" s="49"/>
      <c r="O8" s="22">
        <v>22</v>
      </c>
      <c r="P8" s="86">
        <f t="shared" si="2"/>
        <v>22</v>
      </c>
      <c r="Q8" s="13"/>
      <c r="R8" s="36">
        <v>22</v>
      </c>
      <c r="S8" s="88">
        <f t="shared" si="3"/>
        <v>22</v>
      </c>
    </row>
    <row r="9" spans="2:19">
      <c r="B9" s="13"/>
      <c r="C9" s="13"/>
      <c r="D9" s="22"/>
      <c r="E9" s="22"/>
      <c r="F9" s="13">
        <f t="shared" si="0"/>
        <v>0</v>
      </c>
      <c r="G9" s="13"/>
      <c r="H9" s="22"/>
      <c r="I9" s="22">
        <f t="shared" si="1"/>
        <v>0</v>
      </c>
      <c r="K9" s="55"/>
      <c r="L9" s="13"/>
      <c r="M9" s="49"/>
      <c r="N9" s="88"/>
      <c r="O9" s="86"/>
      <c r="P9" s="86"/>
      <c r="Q9" s="13"/>
      <c r="R9" s="36"/>
      <c r="S9" s="22"/>
    </row>
    <row r="10" spans="2:19">
      <c r="B10" s="13"/>
      <c r="C10" s="13"/>
      <c r="D10" s="22"/>
      <c r="E10" s="22"/>
      <c r="F10" s="13">
        <f t="shared" si="0"/>
        <v>0</v>
      </c>
      <c r="G10" s="13"/>
      <c r="H10" s="13"/>
      <c r="I10" s="22">
        <f t="shared" si="1"/>
        <v>0</v>
      </c>
      <c r="K10" s="13"/>
      <c r="L10" s="13"/>
      <c r="M10" s="13"/>
      <c r="N10" s="88"/>
      <c r="O10" s="22"/>
      <c r="P10" s="86"/>
      <c r="Q10" s="13"/>
      <c r="R10" s="13"/>
      <c r="S10" s="22"/>
    </row>
    <row r="11" spans="2:19">
      <c r="B11" s="13"/>
      <c r="C11" s="13"/>
      <c r="D11" s="22"/>
      <c r="E11" s="22"/>
      <c r="F11" s="13">
        <f t="shared" si="0"/>
        <v>0</v>
      </c>
      <c r="G11" s="13"/>
      <c r="H11" s="13"/>
      <c r="I11" s="22">
        <f t="shared" si="1"/>
        <v>0</v>
      </c>
      <c r="K11" s="55"/>
      <c r="L11" s="13"/>
      <c r="M11" s="49"/>
      <c r="N11" s="88"/>
      <c r="O11" s="86"/>
      <c r="P11" s="86"/>
      <c r="Q11" s="13"/>
      <c r="R11" s="36"/>
      <c r="S11" s="22"/>
    </row>
    <row r="12" spans="2:19">
      <c r="B12" s="13"/>
      <c r="C12" s="13"/>
      <c r="D12" s="22"/>
      <c r="E12" s="22"/>
      <c r="F12" s="13">
        <f t="shared" si="0"/>
        <v>0</v>
      </c>
      <c r="G12" s="13"/>
      <c r="H12" s="13"/>
      <c r="I12" s="22">
        <f t="shared" si="1"/>
        <v>0</v>
      </c>
      <c r="K12" s="13"/>
      <c r="L12" s="13"/>
      <c r="M12" s="13"/>
      <c r="N12" s="88"/>
      <c r="O12" s="22"/>
      <c r="P12" s="86"/>
      <c r="Q12" s="13"/>
      <c r="R12" s="13"/>
      <c r="S12" s="22"/>
    </row>
    <row r="13" spans="2:19">
      <c r="B13" s="13"/>
      <c r="C13" s="13"/>
      <c r="D13" s="22"/>
      <c r="E13" s="22"/>
      <c r="F13" s="13">
        <f t="shared" si="0"/>
        <v>0</v>
      </c>
      <c r="G13" s="13"/>
      <c r="H13" s="13"/>
      <c r="I13" s="22">
        <f t="shared" si="1"/>
        <v>0</v>
      </c>
      <c r="K13" s="55"/>
      <c r="L13" s="13"/>
      <c r="M13" s="49"/>
      <c r="N13" s="88"/>
      <c r="O13" s="86"/>
      <c r="P13" s="86"/>
      <c r="Q13" s="13"/>
      <c r="R13" s="36"/>
      <c r="S13" s="22"/>
    </row>
    <row r="14" spans="2:19">
      <c r="B14" s="13"/>
      <c r="C14" s="13"/>
      <c r="D14" s="68"/>
      <c r="E14" s="68"/>
      <c r="F14" s="13">
        <f t="shared" si="0"/>
        <v>0</v>
      </c>
      <c r="G14" s="22"/>
      <c r="H14" s="13"/>
      <c r="I14" s="22">
        <f t="shared" si="1"/>
        <v>0</v>
      </c>
      <c r="K14" s="55"/>
      <c r="L14" s="13"/>
      <c r="M14" s="49"/>
      <c r="N14" s="88"/>
      <c r="O14" s="86"/>
      <c r="P14" s="86"/>
      <c r="Q14" s="13"/>
      <c r="R14" s="22"/>
      <c r="S14" s="22"/>
    </row>
    <row r="15" spans="2:19">
      <c r="B15" s="55"/>
      <c r="C15" s="13"/>
      <c r="D15" s="13"/>
      <c r="E15" s="22"/>
      <c r="F15" s="13">
        <f t="shared" si="0"/>
        <v>0</v>
      </c>
      <c r="G15" s="22"/>
      <c r="H15" s="22"/>
      <c r="I15" s="22">
        <f t="shared" si="1"/>
        <v>0</v>
      </c>
      <c r="K15" s="55"/>
      <c r="L15" s="13"/>
      <c r="M15" s="49"/>
      <c r="N15" s="88"/>
      <c r="O15" s="86"/>
      <c r="P15" s="86"/>
      <c r="Q15" s="13"/>
      <c r="R15" s="22"/>
      <c r="S15" s="22"/>
    </row>
    <row r="16" spans="2:19">
      <c r="B16" s="55"/>
      <c r="C16" s="13"/>
      <c r="D16" s="13"/>
      <c r="E16" s="22"/>
      <c r="F16" s="13">
        <f t="shared" si="0"/>
        <v>0</v>
      </c>
      <c r="G16" s="22"/>
      <c r="H16" s="22"/>
      <c r="I16" s="22">
        <f t="shared" si="1"/>
        <v>0</v>
      </c>
      <c r="K16" s="55"/>
      <c r="L16" s="84"/>
      <c r="M16" s="49"/>
      <c r="N16" s="88"/>
      <c r="O16" s="86"/>
      <c r="P16" s="86"/>
      <c r="Q16" s="22"/>
      <c r="R16" s="36"/>
      <c r="S16" s="22"/>
    </row>
    <row r="17" spans="2:19">
      <c r="B17" s="13"/>
      <c r="C17" s="13"/>
      <c r="D17" s="13"/>
      <c r="E17" s="13"/>
      <c r="F17" s="13">
        <f t="shared" si="0"/>
        <v>0</v>
      </c>
      <c r="G17" s="13"/>
      <c r="H17" s="22"/>
      <c r="I17" s="22">
        <f t="shared" si="1"/>
        <v>0</v>
      </c>
      <c r="K17" s="55"/>
      <c r="L17" s="13"/>
      <c r="M17" s="49"/>
      <c r="N17" s="88"/>
      <c r="O17" s="86"/>
      <c r="P17" s="86"/>
      <c r="Q17" s="13"/>
      <c r="R17" s="22"/>
      <c r="S17" s="22"/>
    </row>
    <row r="18" spans="2:19">
      <c r="B18" s="55"/>
      <c r="C18" s="13"/>
      <c r="D18" s="22"/>
      <c r="E18" s="13"/>
      <c r="F18" s="13">
        <f t="shared" si="0"/>
        <v>0</v>
      </c>
      <c r="G18" s="13"/>
      <c r="H18" s="22"/>
      <c r="I18" s="22">
        <f t="shared" si="1"/>
        <v>0</v>
      </c>
      <c r="K18" s="55"/>
      <c r="L18" s="13"/>
      <c r="M18" s="49"/>
      <c r="N18" s="88"/>
      <c r="O18" s="86"/>
      <c r="P18" s="86"/>
      <c r="Q18" s="13"/>
      <c r="R18" s="36"/>
      <c r="S18" s="22"/>
    </row>
    <row r="19" spans="2:19">
      <c r="B19" s="55"/>
      <c r="C19" s="13"/>
      <c r="D19" s="22"/>
      <c r="E19" s="13"/>
      <c r="F19" s="13">
        <f t="shared" si="0"/>
        <v>0</v>
      </c>
      <c r="G19" s="13"/>
      <c r="H19" s="22"/>
      <c r="I19" s="22">
        <f t="shared" si="1"/>
        <v>0</v>
      </c>
      <c r="K19" s="55"/>
      <c r="L19" s="13"/>
      <c r="M19" s="49"/>
      <c r="N19" s="88"/>
      <c r="O19" s="86"/>
      <c r="P19" s="86"/>
      <c r="Q19" s="13"/>
      <c r="R19" s="36"/>
      <c r="S19" s="22"/>
    </row>
    <row r="20" spans="2:19">
      <c r="B20" s="13"/>
      <c r="C20" s="13"/>
      <c r="D20" s="13"/>
      <c r="E20" s="13"/>
      <c r="F20" s="13">
        <f t="shared" si="0"/>
        <v>0</v>
      </c>
      <c r="G20" s="13"/>
      <c r="H20" s="22"/>
      <c r="I20" s="22">
        <f t="shared" si="1"/>
        <v>0</v>
      </c>
      <c r="K20" s="55"/>
      <c r="L20" s="13"/>
      <c r="M20" s="49"/>
      <c r="N20" s="86"/>
      <c r="O20" s="86"/>
      <c r="P20" s="86"/>
      <c r="Q20" s="13"/>
      <c r="R20" s="36"/>
      <c r="S20" s="22"/>
    </row>
    <row r="21" spans="2:19">
      <c r="B21" s="55"/>
      <c r="C21" s="13"/>
      <c r="D21" s="13"/>
      <c r="E21" s="22"/>
      <c r="F21" s="13">
        <f t="shared" si="0"/>
        <v>0</v>
      </c>
      <c r="G21" s="13"/>
      <c r="H21" s="22"/>
      <c r="I21" s="22">
        <f t="shared" si="1"/>
        <v>0</v>
      </c>
      <c r="K21" s="55"/>
      <c r="L21" s="13"/>
      <c r="M21" s="49"/>
      <c r="N21" s="86"/>
      <c r="O21" s="86"/>
      <c r="P21" s="86"/>
      <c r="Q21" s="13"/>
      <c r="R21" s="36"/>
      <c r="S21" s="22"/>
    </row>
    <row r="22" spans="2:19">
      <c r="B22" s="55"/>
      <c r="C22" s="13"/>
      <c r="D22" s="13"/>
      <c r="E22" s="22"/>
      <c r="F22" s="13">
        <f t="shared" si="0"/>
        <v>0</v>
      </c>
      <c r="G22" s="13"/>
      <c r="H22" s="22"/>
      <c r="I22" s="22">
        <f t="shared" si="1"/>
        <v>0</v>
      </c>
      <c r="K22" s="55"/>
      <c r="L22" s="13"/>
      <c r="M22" s="49"/>
      <c r="N22" s="86"/>
      <c r="O22" s="86"/>
      <c r="P22" s="86"/>
      <c r="Q22" s="13"/>
      <c r="R22" s="36"/>
      <c r="S22" s="22"/>
    </row>
    <row r="23" spans="2:19" ht="15.75" thickBot="1">
      <c r="B23" s="55"/>
      <c r="C23" s="13"/>
      <c r="D23" s="13"/>
      <c r="E23" s="22"/>
      <c r="F23" s="13">
        <f t="shared" si="0"/>
        <v>0</v>
      </c>
      <c r="G23" s="13"/>
      <c r="H23" s="22"/>
      <c r="I23" s="22">
        <f t="shared" si="1"/>
        <v>0</v>
      </c>
      <c r="K23" s="42"/>
      <c r="L23" s="42"/>
      <c r="M23" s="42"/>
      <c r="N23" s="42"/>
      <c r="O23" s="42"/>
      <c r="P23" s="42"/>
      <c r="Q23" s="42"/>
      <c r="R23" s="42"/>
      <c r="S23" s="17"/>
    </row>
    <row r="24" spans="2:19" ht="16.5" thickTop="1" thickBot="1">
      <c r="B24" s="96"/>
      <c r="C24" s="42"/>
      <c r="D24" s="42"/>
      <c r="E24" s="17"/>
      <c r="F24" s="42"/>
      <c r="G24" s="42"/>
      <c r="H24" s="17"/>
      <c r="I24" s="17"/>
      <c r="K24" s="56"/>
      <c r="L24" s="56"/>
      <c r="M24" s="56"/>
      <c r="N24" s="56"/>
      <c r="O24" s="56"/>
      <c r="P24" s="56"/>
      <c r="Q24" s="56"/>
      <c r="R24" s="56"/>
      <c r="S24" s="57"/>
    </row>
    <row r="25" spans="2:19" ht="16.5" thickTop="1" thickBot="1">
      <c r="B25" s="56"/>
      <c r="C25" s="64" t="s">
        <v>4</v>
      </c>
      <c r="D25" s="87">
        <f t="shared" ref="D25:G25" si="4">SUM(D4:D24)</f>
        <v>49.24</v>
      </c>
      <c r="E25" s="87">
        <f t="shared" si="4"/>
        <v>8866.65</v>
      </c>
      <c r="F25" s="87">
        <f t="shared" si="4"/>
        <v>8915.89</v>
      </c>
      <c r="G25" s="87">
        <f t="shared" si="4"/>
        <v>7805</v>
      </c>
      <c r="H25" s="87">
        <f>SUM(H4:H24)</f>
        <v>1110.8900000000001</v>
      </c>
      <c r="I25" s="87">
        <f>SUM(I4:I24)</f>
        <v>8915.89</v>
      </c>
      <c r="K25" s="56"/>
      <c r="L25" s="64" t="s">
        <v>57</v>
      </c>
      <c r="M25" s="56"/>
      <c r="N25" s="57">
        <f t="shared" ref="N25:S25" si="5">SUM(N4:N23)</f>
        <v>0</v>
      </c>
      <c r="O25" s="57">
        <f t="shared" si="5"/>
        <v>6538.5</v>
      </c>
      <c r="P25" s="57">
        <f t="shared" si="5"/>
        <v>6538.5</v>
      </c>
      <c r="Q25" s="57">
        <f t="shared" si="5"/>
        <v>5880</v>
      </c>
      <c r="R25" s="57">
        <f t="shared" si="5"/>
        <v>658.5</v>
      </c>
      <c r="S25" s="57">
        <f t="shared" si="5"/>
        <v>6538.5</v>
      </c>
    </row>
    <row r="26" spans="2:19" ht="15.75" thickTop="1">
      <c r="B26" s="44"/>
      <c r="C26" s="44"/>
      <c r="G26" s="44"/>
      <c r="H26" s="44"/>
      <c r="I26" s="44"/>
      <c r="K26" s="4"/>
      <c r="L26" s="4"/>
      <c r="M26" s="4"/>
      <c r="N26" s="4"/>
      <c r="O26" s="4"/>
      <c r="P26" s="4"/>
      <c r="Q26" s="4"/>
      <c r="R26" s="4"/>
      <c r="S26" s="3"/>
    </row>
    <row r="27" spans="2:19" ht="15.75" thickBot="1">
      <c r="B27" s="42"/>
      <c r="C27" s="42"/>
      <c r="D27" s="42"/>
      <c r="E27" s="42"/>
      <c r="F27" s="42"/>
      <c r="G27" s="42"/>
      <c r="H27" s="42"/>
      <c r="I27" s="42"/>
      <c r="K27" s="4"/>
      <c r="L27" s="4"/>
      <c r="M27" s="4"/>
      <c r="N27" s="4"/>
      <c r="O27" s="4"/>
      <c r="P27" s="4"/>
      <c r="Q27" s="4"/>
      <c r="R27" s="4"/>
      <c r="S27" s="3"/>
    </row>
    <row r="28" spans="2:19" ht="16.5" thickTop="1" thickBot="1">
      <c r="B28" s="56"/>
      <c r="C28" s="67"/>
      <c r="D28" s="56"/>
      <c r="E28" s="56"/>
      <c r="F28" s="56"/>
      <c r="G28" s="71"/>
      <c r="H28" s="71"/>
      <c r="I28" s="71"/>
      <c r="K28" s="51" t="s">
        <v>35</v>
      </c>
      <c r="L28" s="52"/>
      <c r="M28" s="13"/>
      <c r="N28" s="13"/>
      <c r="O28" s="13"/>
      <c r="P28" s="13"/>
      <c r="Q28" s="39"/>
      <c r="R28" s="13"/>
      <c r="S28" s="22"/>
    </row>
    <row r="29" spans="2:19" ht="15.75" thickTop="1">
      <c r="B29" s="89"/>
      <c r="C29" s="90"/>
      <c r="D29" s="89"/>
      <c r="E29" s="89"/>
      <c r="F29" s="89"/>
      <c r="G29" s="91"/>
      <c r="H29" s="91"/>
      <c r="I29" s="91"/>
      <c r="K29" s="51"/>
      <c r="L29" s="13"/>
      <c r="M29" s="13"/>
      <c r="N29" s="13"/>
      <c r="O29" s="22"/>
      <c r="P29" s="13"/>
      <c r="Q29" s="92"/>
      <c r="R29" s="13"/>
      <c r="S29" s="22"/>
    </row>
    <row r="30" spans="2:19">
      <c r="B30" s="44"/>
      <c r="C30" s="44"/>
      <c r="D30" s="44"/>
      <c r="E30" s="44"/>
      <c r="F30" s="44"/>
      <c r="G30" s="44"/>
      <c r="H30" s="44"/>
      <c r="I30" s="44"/>
      <c r="K30" s="13"/>
      <c r="L30" s="44"/>
      <c r="M30" s="13"/>
      <c r="N30" s="13"/>
      <c r="O30" s="22"/>
      <c r="P30" s="36"/>
      <c r="Q30" s="22"/>
      <c r="R30" s="36"/>
      <c r="S30" s="22"/>
    </row>
    <row r="31" spans="2:19">
      <c r="B31" s="13"/>
      <c r="C31" s="13"/>
      <c r="D31" s="13"/>
      <c r="E31" s="13"/>
      <c r="F31" s="13"/>
      <c r="G31" s="13"/>
      <c r="H31" s="13"/>
      <c r="I31" s="13"/>
      <c r="J31" s="2"/>
      <c r="K31" s="13"/>
      <c r="L31" s="44"/>
      <c r="M31" s="13"/>
      <c r="N31" s="13"/>
      <c r="O31" s="13"/>
      <c r="P31" s="36"/>
      <c r="Q31" s="13"/>
      <c r="R31" s="36"/>
      <c r="S31" s="22"/>
    </row>
    <row r="32" spans="2:19" ht="15.75" thickBot="1">
      <c r="B32" s="13"/>
      <c r="C32" s="13"/>
      <c r="D32" s="13"/>
      <c r="E32" s="13"/>
      <c r="F32" s="13"/>
      <c r="G32" s="13"/>
      <c r="H32" s="13"/>
      <c r="I32" s="49"/>
      <c r="K32" s="42"/>
      <c r="L32" s="5"/>
      <c r="M32" s="42"/>
      <c r="N32" s="42"/>
      <c r="O32" s="17"/>
      <c r="P32" s="17"/>
      <c r="Q32" s="42"/>
      <c r="R32" s="17"/>
      <c r="S32" s="22"/>
    </row>
    <row r="33" spans="2:19" ht="16.5" thickTop="1" thickBot="1">
      <c r="B33" s="13"/>
      <c r="C33" s="13"/>
      <c r="D33" s="13"/>
      <c r="E33" s="13"/>
      <c r="F33" s="13"/>
      <c r="G33" s="13"/>
      <c r="H33" s="13"/>
      <c r="I33" s="13"/>
      <c r="K33" s="65"/>
      <c r="L33" s="65" t="s">
        <v>38</v>
      </c>
      <c r="M33" s="65"/>
      <c r="N33" s="65"/>
      <c r="O33" s="59">
        <f>SUM(O29:O32)</f>
        <v>0</v>
      </c>
      <c r="P33" s="59"/>
      <c r="Q33" s="59">
        <f>SUM(Q29:Q32)</f>
        <v>0</v>
      </c>
      <c r="R33" s="59"/>
      <c r="S33" s="59">
        <f>SUM(Q33:R33)</f>
        <v>0</v>
      </c>
    </row>
    <row r="34" spans="2:19" ht="16.5" thickTop="1" thickBot="1">
      <c r="I34" s="46"/>
    </row>
    <row r="35" spans="2:19" ht="16.5" thickTop="1" thickBot="1">
      <c r="B35" s="65"/>
      <c r="C35" s="65" t="s">
        <v>82</v>
      </c>
      <c r="D35" s="93">
        <f>+D25-N25</f>
        <v>49.24</v>
      </c>
      <c r="E35" s="93">
        <f t="shared" ref="E35:F35" si="6">+E25-O25</f>
        <v>2328.1499999999996</v>
      </c>
      <c r="F35" s="93">
        <f t="shared" si="6"/>
        <v>2377.3899999999994</v>
      </c>
      <c r="G35" s="93">
        <f>+G25-Q25-O33</f>
        <v>1925</v>
      </c>
      <c r="H35" s="59">
        <f>+H25-R25</f>
        <v>452.3900000000001</v>
      </c>
      <c r="I35" s="43">
        <f>SUM(G35:H35)</f>
        <v>2377.3900000000003</v>
      </c>
      <c r="M35" s="4"/>
      <c r="N35" s="4"/>
      <c r="O35" s="4"/>
      <c r="P35" s="4"/>
      <c r="Q35" s="4"/>
      <c r="R35" s="4"/>
    </row>
    <row r="36" spans="2:19" ht="15.75" thickTop="1">
      <c r="D36" t="s">
        <v>70</v>
      </c>
      <c r="G36" s="83">
        <f>+' 2015 Cash Book'!D49</f>
        <v>1925</v>
      </c>
      <c r="H36" s="83">
        <f>+' 2015 Cash Book'!E49</f>
        <v>403.15000000000009</v>
      </c>
    </row>
    <row r="37" spans="2:19">
      <c r="D37" t="s">
        <v>71</v>
      </c>
      <c r="H37" s="83">
        <v>49.24</v>
      </c>
    </row>
    <row r="38" spans="2:19">
      <c r="D38" t="s">
        <v>84</v>
      </c>
      <c r="G38" s="83">
        <f>SUM(G36:G37)</f>
        <v>1925</v>
      </c>
      <c r="H38" s="83">
        <f>SUM(H36:H37)</f>
        <v>452.3900000000001</v>
      </c>
      <c r="K38" s="83">
        <f>+H38-H35</f>
        <v>0</v>
      </c>
    </row>
    <row r="39" spans="2:19">
      <c r="H39" s="83"/>
    </row>
  </sheetData>
  <mergeCells count="1">
    <mergeCell ref="B1:S1"/>
  </mergeCells>
  <pageMargins left="0.70866141732283472" right="0.70866141732283472" top="0.74803149606299213" bottom="0.74803149606299213" header="0.31496062992125984" footer="0.31496062992125984"/>
  <pageSetup paperSize="9" scale="54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Income and expenditure</vt:lpstr>
      <vt:lpstr>Balance Sheet</vt:lpstr>
      <vt:lpstr>Balance Sheet 2015</vt:lpstr>
      <vt:lpstr> 2015 Cash Book</vt:lpstr>
      <vt:lpstr>Income and Expenditure 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JoanTrev</dc:creator>
  <cp:lastModifiedBy>JoanTrev</cp:lastModifiedBy>
  <cp:lastPrinted>2015-06-16T23:33:53Z</cp:lastPrinted>
  <dcterms:created xsi:type="dcterms:W3CDTF">2014-09-23T19:53:28Z</dcterms:created>
  <dcterms:modified xsi:type="dcterms:W3CDTF">2015-06-16T23:36:16Z</dcterms:modified>
</cp:coreProperties>
</file>